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6" i="2" l="1"/>
  <c r="DH16" i="2"/>
  <c r="DI16" i="2"/>
  <c r="DJ16" i="2"/>
  <c r="DK16" i="2"/>
  <c r="DG15" i="2"/>
  <c r="DH15" i="2"/>
  <c r="DI15" i="2"/>
  <c r="DJ15" i="2"/>
  <c r="DK15" i="2"/>
  <c r="DG14" i="2"/>
  <c r="DH14" i="2"/>
  <c r="DI14" i="2"/>
  <c r="DJ14" i="2"/>
  <c r="DK14" i="2"/>
  <c r="DG13" i="2"/>
  <c r="DH13" i="2"/>
  <c r="DI13" i="2"/>
  <c r="DJ13" i="2"/>
  <c r="DK13" i="2"/>
  <c r="DG12" i="2"/>
  <c r="DH12" i="2"/>
  <c r="DI12" i="2"/>
  <c r="DJ12" i="2"/>
  <c r="DK12" i="2"/>
  <c r="DG11" i="2"/>
  <c r="DH11" i="2"/>
  <c r="DI11" i="2"/>
  <c r="DJ11" i="2"/>
  <c r="DK11" i="2"/>
  <c r="DG10" i="2"/>
  <c r="DH10" i="2"/>
  <c r="DI10" i="2"/>
  <c r="DJ10" i="2"/>
  <c r="DK10" i="2"/>
  <c r="DG9" i="2"/>
  <c r="DH9" i="2"/>
  <c r="DI9" i="2"/>
  <c r="DJ9" i="2"/>
  <c r="DK9" i="2"/>
  <c r="DG8" i="2"/>
  <c r="DH8" i="2"/>
  <c r="DI8" i="2"/>
  <c r="DJ8" i="2"/>
  <c r="DK8" i="2"/>
  <c r="DG7" i="2"/>
  <c r="DH7" i="2"/>
  <c r="DI7" i="2"/>
  <c r="DI19" i="2" s="1"/>
  <c r="DJ7" i="2"/>
  <c r="DK7" i="2"/>
  <c r="DG6" i="2"/>
  <c r="DH6" i="2"/>
  <c r="DI6" i="2"/>
  <c r="DJ6" i="2"/>
  <c r="DK6" i="2"/>
  <c r="DF16" i="2"/>
  <c r="DF15" i="2"/>
  <c r="DF14" i="2"/>
  <c r="DF13" i="2"/>
  <c r="DF12" i="2"/>
  <c r="DF11" i="2"/>
  <c r="DF10" i="2"/>
  <c r="DF9" i="2"/>
  <c r="DF8" i="2"/>
  <c r="DF7" i="2"/>
  <c r="DF6" i="2"/>
  <c r="DK19" i="2" l="1"/>
  <c r="DH19" i="2"/>
  <c r="DG19" i="2"/>
  <c r="DF19" i="2"/>
  <c r="DJ19" i="2"/>
  <c r="DA16" i="2"/>
  <c r="DB16" i="2"/>
  <c r="DC16" i="2"/>
  <c r="DD16" i="2"/>
  <c r="DE16" i="2"/>
  <c r="DA15" i="2"/>
  <c r="DB15" i="2"/>
  <c r="DC15" i="2"/>
  <c r="DD15" i="2"/>
  <c r="DE15" i="2"/>
  <c r="DA14" i="2"/>
  <c r="DB14" i="2"/>
  <c r="DC14" i="2"/>
  <c r="DD14" i="2"/>
  <c r="DE14" i="2"/>
  <c r="DA13" i="2"/>
  <c r="DB13" i="2"/>
  <c r="DC13" i="2"/>
  <c r="DD13" i="2"/>
  <c r="DE13" i="2"/>
  <c r="DA12" i="2"/>
  <c r="DB12" i="2"/>
  <c r="DC12" i="2"/>
  <c r="DD12" i="2"/>
  <c r="DE12" i="2"/>
  <c r="DA11" i="2"/>
  <c r="DB11" i="2"/>
  <c r="DC11" i="2"/>
  <c r="DD11" i="2"/>
  <c r="DE11" i="2"/>
  <c r="CZ16" i="2"/>
  <c r="CZ15" i="2"/>
  <c r="CZ14" i="2"/>
  <c r="CZ13" i="2"/>
  <c r="CZ12" i="2"/>
  <c r="CZ11" i="2"/>
  <c r="DA10" i="2"/>
  <c r="DB10" i="2"/>
  <c r="DC10" i="2"/>
  <c r="DD10" i="2"/>
  <c r="DE10" i="2"/>
  <c r="CZ10" i="2"/>
  <c r="DB9" i="2"/>
  <c r="DC9" i="2"/>
  <c r="DD9" i="2"/>
  <c r="DE9" i="2"/>
  <c r="DB8" i="2"/>
  <c r="DC8" i="2"/>
  <c r="DD8" i="2"/>
  <c r="DE8" i="2"/>
  <c r="DB7" i="2"/>
  <c r="DC7" i="2"/>
  <c r="DD7" i="2"/>
  <c r="DE7" i="2"/>
  <c r="DB6" i="2"/>
  <c r="DC6" i="2"/>
  <c r="DD6" i="2"/>
  <c r="DD19" i="2" s="1"/>
  <c r="DE6" i="2"/>
  <c r="DA9" i="2"/>
  <c r="DA8" i="2"/>
  <c r="DA7" i="2"/>
  <c r="DA6" i="2"/>
  <c r="CZ9" i="2"/>
  <c r="CZ8" i="2"/>
  <c r="CZ7" i="2"/>
  <c r="CZ6" i="2"/>
  <c r="DC19" i="2" l="1"/>
  <c r="DB19" i="2"/>
  <c r="CZ19" i="2"/>
  <c r="DE19" i="2"/>
  <c r="DA19" i="2"/>
  <c r="CU6" i="2"/>
  <c r="CS8" i="2"/>
  <c r="CT6" i="2"/>
  <c r="CH6" i="2" l="1"/>
  <c r="CI6" i="2"/>
  <c r="CJ6" i="2"/>
  <c r="CK6" i="2"/>
  <c r="CL6" i="2"/>
  <c r="CM6" i="2"/>
  <c r="CN6" i="2"/>
  <c r="CG7" i="2"/>
  <c r="CH7" i="2"/>
  <c r="CI7" i="2"/>
  <c r="CJ7" i="2"/>
  <c r="CK7" i="2"/>
  <c r="CL7" i="2"/>
  <c r="CM7" i="2"/>
  <c r="CG8" i="2"/>
  <c r="CH8" i="2"/>
  <c r="CI8" i="2"/>
  <c r="CJ8" i="2"/>
  <c r="CK8" i="2"/>
  <c r="CL8" i="2"/>
  <c r="CM8" i="2"/>
  <c r="CG9" i="2"/>
  <c r="CH9" i="2"/>
  <c r="CI9" i="2"/>
  <c r="CJ9" i="2"/>
  <c r="CK9" i="2"/>
  <c r="CL9" i="2"/>
  <c r="CM9" i="2"/>
  <c r="CG10" i="2"/>
  <c r="CH10" i="2"/>
  <c r="CI10" i="2"/>
  <c r="CJ10" i="2"/>
  <c r="CK10" i="2"/>
  <c r="CL10" i="2"/>
  <c r="CM10" i="2"/>
  <c r="CG11" i="2"/>
  <c r="CH11" i="2"/>
  <c r="CI11" i="2"/>
  <c r="CJ11" i="2"/>
  <c r="CK11" i="2"/>
  <c r="CL11" i="2"/>
  <c r="CM11" i="2"/>
  <c r="CG12" i="2"/>
  <c r="CH12" i="2"/>
  <c r="CI12" i="2"/>
  <c r="CJ12" i="2"/>
  <c r="CK12" i="2"/>
  <c r="CL12" i="2"/>
  <c r="CM12" i="2"/>
  <c r="CG13" i="2"/>
  <c r="CH13" i="2"/>
  <c r="CI13" i="2"/>
  <c r="CJ13" i="2"/>
  <c r="CK13" i="2"/>
  <c r="CL13" i="2"/>
  <c r="CM13" i="2"/>
  <c r="CG14" i="2"/>
  <c r="CH14" i="2"/>
  <c r="CI14" i="2"/>
  <c r="CJ14" i="2"/>
  <c r="CK14" i="2"/>
  <c r="CL14" i="2"/>
  <c r="CM14" i="2"/>
  <c r="CG15" i="2"/>
  <c r="CH15" i="2"/>
  <c r="CI15" i="2"/>
  <c r="CJ15" i="2"/>
  <c r="CK15" i="2"/>
  <c r="CL15" i="2"/>
  <c r="CM15" i="2"/>
  <c r="CG16" i="2"/>
  <c r="CH16" i="2"/>
  <c r="CI16" i="2"/>
  <c r="CJ16" i="2"/>
  <c r="CK16" i="2"/>
  <c r="CL16" i="2"/>
  <c r="CM16" i="2"/>
  <c r="CV6" i="2"/>
  <c r="CW6" i="2"/>
  <c r="CX6" i="2"/>
  <c r="CY6" i="2"/>
  <c r="CS7" i="2"/>
  <c r="CT7" i="2"/>
  <c r="CU7" i="2"/>
  <c r="CV7" i="2"/>
  <c r="CW7" i="2"/>
  <c r="CX7" i="2"/>
  <c r="CY7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CS16" i="2"/>
  <c r="CT16" i="2"/>
  <c r="CU16" i="2"/>
  <c r="CV16" i="2"/>
  <c r="CW16" i="2"/>
  <c r="CX16" i="2"/>
  <c r="CY16" i="2"/>
  <c r="CO6" i="2"/>
  <c r="CP6" i="2"/>
  <c r="CQ6" i="2"/>
  <c r="CR6" i="2"/>
  <c r="CN7" i="2"/>
  <c r="CO7" i="2"/>
  <c r="CP7" i="2"/>
  <c r="CQ7" i="2"/>
  <c r="CN8" i="2"/>
  <c r="CO8" i="2"/>
  <c r="CP8" i="2"/>
  <c r="CQ8" i="2"/>
  <c r="CN9" i="2"/>
  <c r="CO9" i="2"/>
  <c r="CP9" i="2"/>
  <c r="CQ9" i="2"/>
  <c r="CN10" i="2"/>
  <c r="CO10" i="2"/>
  <c r="CP10" i="2"/>
  <c r="CQ10" i="2"/>
  <c r="CN11" i="2"/>
  <c r="CO11" i="2"/>
  <c r="CP11" i="2"/>
  <c r="CQ11" i="2"/>
  <c r="CN12" i="2"/>
  <c r="CO12" i="2"/>
  <c r="CP12" i="2"/>
  <c r="CQ12" i="2"/>
  <c r="CN13" i="2"/>
  <c r="CO13" i="2"/>
  <c r="CP13" i="2"/>
  <c r="CQ13" i="2"/>
  <c r="CN14" i="2"/>
  <c r="CO14" i="2"/>
  <c r="CP14" i="2"/>
  <c r="CQ14" i="2"/>
  <c r="CN15" i="2"/>
  <c r="CO15" i="2"/>
  <c r="CP15" i="2"/>
  <c r="CQ15" i="2"/>
  <c r="CN16" i="2"/>
  <c r="CO16" i="2"/>
  <c r="CP16" i="2"/>
  <c r="CQ16" i="2"/>
  <c r="CR16" i="2"/>
  <c r="CR15" i="2"/>
  <c r="CR14" i="2"/>
  <c r="CR13" i="2"/>
  <c r="CR12" i="2"/>
  <c r="CR11" i="2"/>
  <c r="CR10" i="2"/>
  <c r="CR9" i="2"/>
  <c r="CR8" i="2"/>
  <c r="CR7" i="2"/>
  <c r="CS6" i="2"/>
  <c r="CS19" i="2" l="1"/>
  <c r="CR19" i="2"/>
  <c r="CP19" i="2"/>
  <c r="CV19" i="2"/>
  <c r="CK19" i="2"/>
  <c r="CO19" i="2"/>
  <c r="CY19" i="2"/>
  <c r="CU19" i="2"/>
  <c r="CJ19" i="2"/>
  <c r="CN19" i="2"/>
  <c r="CX19" i="2"/>
  <c r="CT19" i="2"/>
  <c r="CM19" i="2"/>
  <c r="CI19" i="2"/>
  <c r="CQ19" i="2"/>
  <c r="CW19" i="2"/>
  <c r="CL19" i="2"/>
  <c r="CH19" i="2"/>
  <c r="CG6" i="2"/>
  <c r="CG19" i="2" s="1"/>
  <c r="CC6" i="2"/>
  <c r="BV6" i="2"/>
  <c r="CD6" i="2"/>
  <c r="CC7" i="2"/>
  <c r="CC8" i="2"/>
  <c r="CC9" i="2"/>
  <c r="CC10" i="2"/>
  <c r="CC11" i="2"/>
  <c r="CC12" i="2"/>
  <c r="CC13" i="2"/>
  <c r="CC14" i="2"/>
  <c r="CC15" i="2"/>
  <c r="CC16" i="2"/>
  <c r="BZ14" i="2"/>
  <c r="C34" i="2"/>
  <c r="CB16" i="2"/>
  <c r="CF14" i="2"/>
  <c r="CF6" i="2"/>
  <c r="CE14" i="2"/>
  <c r="CE6" i="2"/>
  <c r="CD14" i="2"/>
  <c r="CB14" i="2"/>
  <c r="CB6" i="2"/>
  <c r="CA14" i="2"/>
  <c r="CA6" i="2"/>
  <c r="BZ6" i="2"/>
  <c r="BY14" i="2"/>
  <c r="BY6" i="2"/>
  <c r="BX14" i="2"/>
  <c r="BX6" i="2"/>
  <c r="BW14" i="2"/>
  <c r="BW6" i="2"/>
  <c r="BV14" i="2"/>
  <c r="BU14" i="2"/>
  <c r="CF16" i="2"/>
  <c r="CE16" i="2"/>
  <c r="CD16" i="2"/>
  <c r="CA16" i="2"/>
  <c r="BZ16" i="2"/>
  <c r="BY16" i="2"/>
  <c r="BX16" i="2"/>
  <c r="BW16" i="2"/>
  <c r="BV16" i="2"/>
  <c r="BU16" i="2"/>
  <c r="CF15" i="2"/>
  <c r="CE15" i="2"/>
  <c r="CD15" i="2"/>
  <c r="CB15" i="2"/>
  <c r="CA15" i="2"/>
  <c r="BZ15" i="2"/>
  <c r="BY15" i="2"/>
  <c r="BX15" i="2"/>
  <c r="BW15" i="2"/>
  <c r="BV15" i="2"/>
  <c r="BU15" i="2"/>
  <c r="CF13" i="2"/>
  <c r="CE13" i="2"/>
  <c r="CD13" i="2"/>
  <c r="CB13" i="2"/>
  <c r="CA13" i="2"/>
  <c r="BZ13" i="2"/>
  <c r="BY13" i="2"/>
  <c r="BX13" i="2"/>
  <c r="BW13" i="2"/>
  <c r="BV13" i="2"/>
  <c r="BU13" i="2"/>
  <c r="CF12" i="2"/>
  <c r="CE12" i="2"/>
  <c r="CD12" i="2"/>
  <c r="CB12" i="2"/>
  <c r="CA12" i="2"/>
  <c r="BZ12" i="2"/>
  <c r="BY12" i="2"/>
  <c r="BX12" i="2"/>
  <c r="BW12" i="2"/>
  <c r="BV12" i="2"/>
  <c r="BU12" i="2"/>
  <c r="CF11" i="2"/>
  <c r="CE11" i="2"/>
  <c r="CD11" i="2"/>
  <c r="CB11" i="2"/>
  <c r="CA11" i="2"/>
  <c r="BZ11" i="2"/>
  <c r="BY11" i="2"/>
  <c r="BX11" i="2"/>
  <c r="BW11" i="2"/>
  <c r="BV11" i="2"/>
  <c r="BU11" i="2"/>
  <c r="CF10" i="2"/>
  <c r="CE10" i="2"/>
  <c r="CD10" i="2"/>
  <c r="CB10" i="2"/>
  <c r="CA10" i="2"/>
  <c r="BZ10" i="2"/>
  <c r="BY10" i="2"/>
  <c r="BX10" i="2"/>
  <c r="BW10" i="2"/>
  <c r="BV10" i="2"/>
  <c r="BU10" i="2"/>
  <c r="CF9" i="2"/>
  <c r="CE9" i="2"/>
  <c r="CD9" i="2"/>
  <c r="CB9" i="2"/>
  <c r="CA9" i="2"/>
  <c r="BZ9" i="2"/>
  <c r="BY9" i="2"/>
  <c r="BX9" i="2"/>
  <c r="BW9" i="2"/>
  <c r="BV9" i="2"/>
  <c r="BU9" i="2"/>
  <c r="CF8" i="2"/>
  <c r="CE8" i="2"/>
  <c r="CD8" i="2"/>
  <c r="CB8" i="2"/>
  <c r="CA8" i="2"/>
  <c r="BZ8" i="2"/>
  <c r="BY8" i="2"/>
  <c r="BX8" i="2"/>
  <c r="BW8" i="2"/>
  <c r="BV8" i="2"/>
  <c r="BU8" i="2"/>
  <c r="CF7" i="2"/>
  <c r="CE7" i="2"/>
  <c r="CD7" i="2"/>
  <c r="CB7" i="2"/>
  <c r="CA7" i="2"/>
  <c r="BZ7" i="2"/>
  <c r="BY7" i="2"/>
  <c r="BX7" i="2"/>
  <c r="BW7" i="2"/>
  <c r="BV7" i="2"/>
  <c r="BU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M19" i="1"/>
  <c r="AO19" i="1"/>
  <c r="BZ19" i="2" l="1"/>
  <c r="CC19" i="2"/>
  <c r="CE19" i="2"/>
  <c r="CD19" i="2"/>
  <c r="BV19" i="2"/>
  <c r="BW19" i="2"/>
  <c r="CF19" i="2"/>
  <c r="BX19" i="2"/>
  <c r="CB19" i="2"/>
  <c r="CA19" i="2"/>
  <c r="BU19" i="2"/>
  <c r="BY19" i="2"/>
</calcChain>
</file>

<file path=xl/sharedStrings.xml><?xml version="1.0" encoding="utf-8"?>
<sst xmlns="http://schemas.openxmlformats.org/spreadsheetml/2006/main" count="434" uniqueCount="66">
  <si>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</si>
  <si>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</si>
  <si>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</si>
  <si>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</si>
  <si>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</si>
  <si>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</si>
  <si>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</si>
  <si>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</si>
  <si>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</si>
  <si>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</si>
  <si>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</si>
  <si>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</si>
  <si>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</si>
  <si>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</si>
  <si>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</si>
  <si>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</si>
  <si>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</si>
  <si>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</si>
  <si>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</si>
  <si>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</si>
  <si>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</si>
  <si>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</si>
  <si>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</si>
  <si>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</si>
  <si>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</si>
  <si>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</si>
  <si>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</si>
  <si>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</si>
  <si>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</si>
  <si>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</si>
  <si>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</si>
  <si>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</si>
  <si>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</si>
  <si>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</si>
  <si>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</si>
  <si>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</si>
  <si>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</si>
  <si>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</si>
  <si>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</si>
  <si>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</si>
  <si>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</si>
  <si>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</si>
  <si>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QC</t>
  </si>
  <si>
    <t>MHC QuickCare</t>
  </si>
  <si>
    <t>DM UC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</si>
  <si>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</si>
  <si>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</si>
  <si>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</si>
  <si>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</si>
  <si>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</si>
  <si>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</si>
  <si>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</si>
  <si>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</si>
  <si>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</si>
  <si>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</si>
  <si>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</si>
  <si>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</si>
  <si>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</si>
  <si>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</si>
  <si>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</si>
  <si>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</si>
  <si>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</si>
  <si>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 xml:space="preserve">Remove all BH </t>
  </si>
  <si>
    <t>Clinica Del Alma</t>
  </si>
  <si>
    <t>MHCWS</t>
  </si>
  <si>
    <t>MHC WESTSIDE HEALTH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</si>
</sst>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9" fontId="8" fillId="0" borderId="0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vertical="top" wrapText="1" readingOrder="1"/>
    </xf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3" borderId="0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9" fontId="16" fillId="0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/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254881576210453E-2"/>
          <c:y val="0.11621333178940865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Tab'!$BT$19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Tab'!$CZ$5:$DF$5</c:f>
              <c:numCache>
                <c:formatCode>[$-409]mmm\-yy;@</c:formatCode>
                <c:ptCount val="7"/>
                <c:pt idx="0">
                  <c:v>44217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</c:numCache>
            </c:numRef>
          </c:cat>
          <c:val>
            <c:numRef>
              <c:f>'Results Tab'!$CZ$19:$DF$19</c:f>
              <c:numCache>
                <c:formatCode>0.0%</c:formatCode>
                <c:ptCount val="7"/>
                <c:pt idx="0">
                  <c:v>0.39852398523985239</c:v>
                </c:pt>
                <c:pt idx="1">
                  <c:v>0.40632603406326034</c:v>
                </c:pt>
                <c:pt idx="2">
                  <c:v>0.34575835475578404</c:v>
                </c:pt>
                <c:pt idx="3">
                  <c:v>0.31894736842105265</c:v>
                </c:pt>
                <c:pt idx="4">
                  <c:v>0.31684210526315787</c:v>
                </c:pt>
                <c:pt idx="5">
                  <c:v>0.29860365198711064</c:v>
                </c:pt>
                <c:pt idx="6">
                  <c:v>0.28062678062678065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4797200"/>
        <c:axId val="174797592"/>
      </c:lineChart>
      <c:dateAx>
        <c:axId val="174797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592"/>
        <c:crosses val="autoZero"/>
        <c:auto val="1"/>
        <c:lblOffset val="100"/>
        <c:baseTimeUnit val="months"/>
      </c:dateAx>
      <c:valAx>
        <c:axId val="1747975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6990288"/>
        <c:axId val="176992248"/>
      </c:lineChart>
      <c:dateAx>
        <c:axId val="1769902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76992248"/>
        <c:crosses val="autoZero"/>
        <c:auto val="1"/>
        <c:lblOffset val="100"/>
        <c:baseTimeUnit val="months"/>
      </c:dateAx>
      <c:valAx>
        <c:axId val="17699224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699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R235"/>
  <sheetViews>
    <sheetView showGridLines="0" tabSelected="1" zoomScale="85" zoomScaleNormal="85" workbookViewId="0">
      <selection activeCell="T192" sqref="T192:BJ235"/>
    </sheetView>
  </sheetViews>
  <sheetFormatPr defaultRowHeight="15" x14ac:dyDescent="0.25"/>
  <cols>
    <col min="1" max="1" width="7.5703125" style="5" customWidth="1"/>
    <col min="2" max="20" width="9.140625" style="5"/>
    <col min="21" max="21" width="9.140625" style="6"/>
    <col min="22" max="22" width="9.7109375" style="6" hidden="1" customWidth="1"/>
    <col min="23" max="26" width="9.140625" style="6" hidden="1" customWidth="1"/>
    <col min="27" max="38" width="0" style="6" hidden="1" customWidth="1"/>
    <col min="39" max="45" width="9.140625" style="6" hidden="1" customWidth="1"/>
    <col min="46" max="65" width="9.140625" style="6" customWidth="1"/>
    <col min="66" max="70" width="9.140625" style="6"/>
    <col min="71" max="71" width="15.140625" style="6" bestFit="1" customWidth="1"/>
    <col min="72" max="72" width="36.42578125" style="6" bestFit="1" customWidth="1"/>
    <col min="73" max="96" width="9.140625" style="6" hidden="1" customWidth="1"/>
    <col min="97" max="103" width="9.140625" style="5"/>
    <col min="104" max="109" width="9.140625" style="2"/>
    <col min="110" max="16384" width="9.140625" style="5"/>
  </cols>
  <sheetData>
    <row r="2" spans="2:148" x14ac:dyDescent="0.25">
      <c r="DA2" s="5"/>
      <c r="DB2" s="5"/>
      <c r="DC2" s="5"/>
      <c r="DD2" s="5"/>
      <c r="DE2" s="5"/>
    </row>
    <row r="3" spans="2:148" ht="18.75" x14ac:dyDescent="0.3">
      <c r="B3" s="27" t="s">
        <v>12</v>
      </c>
      <c r="C3" s="27"/>
      <c r="D3" s="27"/>
      <c r="E3" s="28"/>
      <c r="G3" s="22" t="s">
        <v>23</v>
      </c>
      <c r="H3" s="23"/>
      <c r="I3" s="23"/>
      <c r="J3" s="23"/>
      <c r="K3" s="23"/>
      <c r="L3" s="24"/>
      <c r="T3" s="32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>
        <v>14</v>
      </c>
      <c r="CH3" s="33">
        <v>15</v>
      </c>
      <c r="CI3" s="33">
        <v>16</v>
      </c>
      <c r="CJ3" s="33">
        <v>17</v>
      </c>
      <c r="CK3" s="33">
        <v>18</v>
      </c>
      <c r="CL3" s="33">
        <v>19</v>
      </c>
      <c r="CM3" s="33">
        <v>20</v>
      </c>
      <c r="CN3" s="33">
        <v>21</v>
      </c>
      <c r="CO3" s="33">
        <v>22</v>
      </c>
      <c r="CP3" s="33">
        <v>23</v>
      </c>
      <c r="CQ3" s="33">
        <v>24</v>
      </c>
      <c r="CR3" s="33">
        <v>25</v>
      </c>
      <c r="CS3" s="33">
        <v>26</v>
      </c>
      <c r="CT3" s="33">
        <v>27</v>
      </c>
      <c r="CU3" s="33">
        <v>28</v>
      </c>
      <c r="CV3" s="33">
        <v>29</v>
      </c>
      <c r="CW3" s="33">
        <v>30</v>
      </c>
      <c r="CX3" s="33">
        <v>31</v>
      </c>
      <c r="CY3" s="33">
        <v>32</v>
      </c>
      <c r="CZ3" s="34">
        <v>33</v>
      </c>
      <c r="DA3" s="34">
        <v>34</v>
      </c>
      <c r="DB3" s="34">
        <v>35</v>
      </c>
      <c r="DC3" s="34">
        <v>36</v>
      </c>
      <c r="DD3" s="34">
        <v>37</v>
      </c>
      <c r="DE3" s="34">
        <v>38</v>
      </c>
      <c r="DF3" s="34">
        <v>39</v>
      </c>
      <c r="DG3" s="34">
        <v>40</v>
      </c>
      <c r="DH3" s="34">
        <v>41</v>
      </c>
      <c r="DI3" s="34">
        <v>42</v>
      </c>
      <c r="DJ3" s="34">
        <v>43</v>
      </c>
      <c r="DK3" s="34">
        <v>44</v>
      </c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</row>
    <row r="4" spans="2:148" x14ac:dyDescent="0.25">
      <c r="B4" s="26" t="s">
        <v>39</v>
      </c>
      <c r="C4" s="26"/>
      <c r="D4" s="26"/>
      <c r="E4" s="26"/>
      <c r="F4" s="26"/>
      <c r="G4" s="25" t="s">
        <v>39</v>
      </c>
      <c r="H4" s="25"/>
      <c r="I4" s="25"/>
      <c r="J4" s="25"/>
      <c r="K4" s="25"/>
      <c r="L4" s="25"/>
      <c r="T4" s="32"/>
      <c r="U4" s="33" t="s">
        <v>23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</row>
    <row r="5" spans="2:148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T5" s="32"/>
      <c r="U5" s="33"/>
      <c r="V5" s="35">
        <v>43101</v>
      </c>
      <c r="W5" s="35">
        <v>43132</v>
      </c>
      <c r="X5" s="35">
        <v>43160</v>
      </c>
      <c r="Y5" s="35">
        <v>43191</v>
      </c>
      <c r="Z5" s="35">
        <v>43221</v>
      </c>
      <c r="AA5" s="35">
        <v>43252</v>
      </c>
      <c r="AB5" s="35">
        <v>43282</v>
      </c>
      <c r="AC5" s="35">
        <v>43313</v>
      </c>
      <c r="AD5" s="35">
        <v>43344</v>
      </c>
      <c r="AE5" s="35">
        <v>43374</v>
      </c>
      <c r="AF5" s="35">
        <v>43405</v>
      </c>
      <c r="AG5" s="35">
        <v>43435</v>
      </c>
      <c r="AH5" s="35">
        <v>43466</v>
      </c>
      <c r="AI5" s="35">
        <v>43497</v>
      </c>
      <c r="AJ5" s="35">
        <v>43525</v>
      </c>
      <c r="AK5" s="35">
        <v>43556</v>
      </c>
      <c r="AL5" s="35">
        <v>43586</v>
      </c>
      <c r="AM5" s="35">
        <v>43617</v>
      </c>
      <c r="AN5" s="35">
        <v>43647</v>
      </c>
      <c r="AO5" s="35">
        <v>43678</v>
      </c>
      <c r="AP5" s="35">
        <v>43709</v>
      </c>
      <c r="AQ5" s="35">
        <v>43739</v>
      </c>
      <c r="AR5" s="35">
        <v>43770</v>
      </c>
      <c r="AS5" s="35">
        <v>43800</v>
      </c>
      <c r="AT5" s="35">
        <v>43831</v>
      </c>
      <c r="AU5" s="35">
        <v>43862</v>
      </c>
      <c r="AV5" s="35">
        <v>43891</v>
      </c>
      <c r="AW5" s="35">
        <v>43922</v>
      </c>
      <c r="AX5" s="35">
        <v>43952</v>
      </c>
      <c r="AY5" s="35">
        <v>43983</v>
      </c>
      <c r="AZ5" s="35">
        <v>44013</v>
      </c>
      <c r="BA5" s="35">
        <v>44217</v>
      </c>
      <c r="BB5" s="35">
        <v>44228</v>
      </c>
      <c r="BC5" s="35">
        <v>44256</v>
      </c>
      <c r="BD5" s="35">
        <v>44287</v>
      </c>
      <c r="BE5" s="35">
        <v>44317</v>
      </c>
      <c r="BF5" s="35">
        <v>44348</v>
      </c>
      <c r="BG5" s="35">
        <v>44378</v>
      </c>
      <c r="BH5" s="35">
        <v>44409</v>
      </c>
      <c r="BI5" s="35">
        <v>44440</v>
      </c>
      <c r="BJ5" s="35">
        <v>44470</v>
      </c>
      <c r="BK5" s="35">
        <v>44501</v>
      </c>
      <c r="BL5" s="35">
        <v>44531</v>
      </c>
      <c r="BM5" s="35"/>
      <c r="BN5" s="35"/>
      <c r="BO5" s="35"/>
      <c r="BP5" s="35"/>
      <c r="BQ5" s="35"/>
      <c r="BR5" s="33"/>
      <c r="BS5" s="33"/>
      <c r="BT5" s="33"/>
      <c r="BU5" s="35">
        <v>43101</v>
      </c>
      <c r="BV5" s="35">
        <v>43132</v>
      </c>
      <c r="BW5" s="35">
        <v>43160</v>
      </c>
      <c r="BX5" s="35">
        <v>43191</v>
      </c>
      <c r="BY5" s="35">
        <v>43221</v>
      </c>
      <c r="BZ5" s="35">
        <v>43252</v>
      </c>
      <c r="CA5" s="35">
        <v>43282</v>
      </c>
      <c r="CB5" s="35">
        <v>43313</v>
      </c>
      <c r="CC5" s="35">
        <v>43344</v>
      </c>
      <c r="CD5" s="35">
        <v>43374</v>
      </c>
      <c r="CE5" s="35">
        <v>43405</v>
      </c>
      <c r="CF5" s="35">
        <v>43435</v>
      </c>
      <c r="CG5" s="35">
        <v>43466</v>
      </c>
      <c r="CH5" s="35">
        <v>43497</v>
      </c>
      <c r="CI5" s="35">
        <v>43525</v>
      </c>
      <c r="CJ5" s="35">
        <v>43556</v>
      </c>
      <c r="CK5" s="35">
        <v>43586</v>
      </c>
      <c r="CL5" s="35">
        <v>43617</v>
      </c>
      <c r="CM5" s="35">
        <v>43647</v>
      </c>
      <c r="CN5" s="35">
        <v>43678</v>
      </c>
      <c r="CO5" s="35">
        <v>43709</v>
      </c>
      <c r="CP5" s="35">
        <v>43739</v>
      </c>
      <c r="CQ5" s="35">
        <v>43770</v>
      </c>
      <c r="CR5" s="35">
        <v>43800</v>
      </c>
      <c r="CS5" s="35">
        <v>43831</v>
      </c>
      <c r="CT5" s="35">
        <v>43862</v>
      </c>
      <c r="CU5" s="35">
        <v>43891</v>
      </c>
      <c r="CV5" s="35">
        <v>43922</v>
      </c>
      <c r="CW5" s="35">
        <v>43952</v>
      </c>
      <c r="CX5" s="35">
        <v>43983</v>
      </c>
      <c r="CY5" s="35">
        <v>44013</v>
      </c>
      <c r="CZ5" s="35">
        <v>44217</v>
      </c>
      <c r="DA5" s="35">
        <v>44228</v>
      </c>
      <c r="DB5" s="35">
        <v>44256</v>
      </c>
      <c r="DC5" s="35">
        <v>44287</v>
      </c>
      <c r="DD5" s="35">
        <v>44317</v>
      </c>
      <c r="DE5" s="35">
        <v>44348</v>
      </c>
      <c r="DF5" s="35">
        <v>44378</v>
      </c>
      <c r="DG5" s="35">
        <v>44409</v>
      </c>
      <c r="DH5" s="35">
        <v>44440</v>
      </c>
      <c r="DI5" s="35">
        <v>44470</v>
      </c>
      <c r="DJ5" s="35">
        <v>44501</v>
      </c>
      <c r="DK5" s="35">
        <v>44531</v>
      </c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</row>
    <row r="6" spans="2:148" x14ac:dyDescent="0.25">
      <c r="T6" s="32"/>
      <c r="U6" s="33" t="s">
        <v>12</v>
      </c>
      <c r="V6" s="36"/>
      <c r="W6" s="36"/>
      <c r="X6" s="36"/>
      <c r="Y6" s="36"/>
      <c r="Z6" s="36"/>
      <c r="AA6" s="36">
        <v>0.26</v>
      </c>
      <c r="AB6" s="36">
        <v>0.25</v>
      </c>
      <c r="AC6" s="36">
        <v>0.24</v>
      </c>
      <c r="AD6" s="36">
        <v>0.3</v>
      </c>
      <c r="AE6" s="36">
        <v>0.47</v>
      </c>
      <c r="AF6" s="36">
        <v>0.5</v>
      </c>
      <c r="AG6" s="37">
        <v>0.38005923000987168</v>
      </c>
      <c r="AH6" s="37">
        <v>0.38210702341137126</v>
      </c>
      <c r="AI6" s="37">
        <v>0.31704980842911878</v>
      </c>
      <c r="AJ6" s="36">
        <v>0.26964285714285713</v>
      </c>
      <c r="AK6" s="37">
        <v>0.24010327022375216</v>
      </c>
      <c r="AL6" s="37">
        <v>0.24109589041095891</v>
      </c>
      <c r="AM6" s="37">
        <v>0.25419240953221534</v>
      </c>
      <c r="AN6" s="37">
        <v>0.24022346368715083</v>
      </c>
      <c r="AO6" s="37">
        <v>0.24225122349102773</v>
      </c>
      <c r="AP6" s="37">
        <v>0.44651619234543671</v>
      </c>
      <c r="AQ6" s="37">
        <v>0.53508030431107356</v>
      </c>
      <c r="AR6" s="37">
        <v>0.46639089968976216</v>
      </c>
      <c r="AS6" s="37">
        <v>0.50701186623516725</v>
      </c>
      <c r="AT6" s="37">
        <v>0.4012409513960703</v>
      </c>
      <c r="AU6" s="37">
        <v>0.40699999999999997</v>
      </c>
      <c r="AV6" s="37">
        <v>0.34146341463414637</v>
      </c>
      <c r="AW6" s="37">
        <v>0.29584352078239606</v>
      </c>
      <c r="AX6" s="37">
        <v>0.29438717067583048</v>
      </c>
      <c r="AY6" s="37">
        <v>0.27085201793721975</v>
      </c>
      <c r="AZ6" s="37">
        <v>0.25821596244131456</v>
      </c>
      <c r="BA6" s="37">
        <v>0.39852398523985239</v>
      </c>
      <c r="BB6" s="37">
        <v>0.40632603406326034</v>
      </c>
      <c r="BC6" s="37">
        <v>0.34575835475578404</v>
      </c>
      <c r="BD6" s="37">
        <v>0.31894736842105265</v>
      </c>
      <c r="BE6" s="37">
        <v>0.31684210526315787</v>
      </c>
      <c r="BF6" s="37">
        <v>0.29860365198711064</v>
      </c>
      <c r="BG6" s="37">
        <v>0.28062678062678065</v>
      </c>
      <c r="BH6" s="37"/>
      <c r="BI6" s="37"/>
      <c r="BJ6" s="37"/>
      <c r="BK6" s="37"/>
      <c r="BL6" s="37"/>
      <c r="BM6" s="37"/>
      <c r="BN6" s="37"/>
      <c r="BO6" s="33"/>
      <c r="BP6" s="33"/>
      <c r="BQ6" s="33"/>
      <c r="BR6" s="33"/>
      <c r="BS6" s="33"/>
      <c r="BT6" s="33" t="s">
        <v>23</v>
      </c>
      <c r="BU6" s="33" t="s">
        <v>23</v>
      </c>
      <c r="BV6" s="36">
        <f>VLOOKUP($B$3,$U$6:$AG$19,2,FALSE)</f>
        <v>0</v>
      </c>
      <c r="BW6" s="36">
        <f>VLOOKUP($B$3,$U$6:$AG$19,3,FALSE)</f>
        <v>0</v>
      </c>
      <c r="BX6" s="36">
        <f>VLOOKUP($B$3,$U$6:$AG$19,4,FALSE)</f>
        <v>0</v>
      </c>
      <c r="BY6" s="36">
        <f>VLOOKUP($B$3,$U$6:$AG$19,5,FALSE)</f>
        <v>0</v>
      </c>
      <c r="BZ6" s="36">
        <f>VLOOKUP($B$3,$U$6:$AG$19,6,FALSE)</f>
        <v>0</v>
      </c>
      <c r="CA6" s="36">
        <f>VLOOKUP($B$3,$U$6:$AG$19,7,FALSE)</f>
        <v>0.26</v>
      </c>
      <c r="CB6" s="36">
        <f>VLOOKUP($B$3,$U$6:$AG$19,8,FALSE)</f>
        <v>0.25</v>
      </c>
      <c r="CC6" s="36">
        <f>VLOOKUP($B$3,$U$6:$AG$19,9,FALSE)</f>
        <v>0.24</v>
      </c>
      <c r="CD6" s="36">
        <f>VLOOKUP($B$3,$U$6:$AG$19,10,FALSE)</f>
        <v>0.3</v>
      </c>
      <c r="CE6" s="36">
        <f>VLOOKUP($B$3,$U$6:$AG$19,11,FALSE)</f>
        <v>0.47</v>
      </c>
      <c r="CF6" s="36">
        <f>VLOOKUP($B$3,$U$6:$AG$19,12,FALSE)</f>
        <v>0.5</v>
      </c>
      <c r="CG6" s="36">
        <f>VLOOKUP($B$3,$U$6:$AI$19,13,FALSE)</f>
        <v>0.38005923000987168</v>
      </c>
      <c r="CH6" s="36">
        <f t="shared" ref="CH6:CY6" si="0">VLOOKUP($B$3,$U$6:$AZ$19,CG3,FALSE)</f>
        <v>0.38210702341137126</v>
      </c>
      <c r="CI6" s="36">
        <f t="shared" si="0"/>
        <v>0.31704980842911878</v>
      </c>
      <c r="CJ6" s="36">
        <f t="shared" si="0"/>
        <v>0.26964285714285713</v>
      </c>
      <c r="CK6" s="36">
        <f t="shared" si="0"/>
        <v>0.24010327022375216</v>
      </c>
      <c r="CL6" s="36">
        <f t="shared" si="0"/>
        <v>0.24109589041095891</v>
      </c>
      <c r="CM6" s="36">
        <f t="shared" si="0"/>
        <v>0.25419240953221534</v>
      </c>
      <c r="CN6" s="36">
        <f t="shared" si="0"/>
        <v>0.24022346368715083</v>
      </c>
      <c r="CO6" s="36">
        <f t="shared" si="0"/>
        <v>0.24225122349102773</v>
      </c>
      <c r="CP6" s="36">
        <f t="shared" si="0"/>
        <v>0.44651619234543671</v>
      </c>
      <c r="CQ6" s="36">
        <f t="shared" si="0"/>
        <v>0.53508030431107356</v>
      </c>
      <c r="CR6" s="36">
        <f t="shared" si="0"/>
        <v>0.46639089968976216</v>
      </c>
      <c r="CS6" s="36">
        <f t="shared" si="0"/>
        <v>0.50701186623516725</v>
      </c>
      <c r="CT6" s="36">
        <f t="shared" si="0"/>
        <v>0.4012409513960703</v>
      </c>
      <c r="CU6" s="36">
        <f t="shared" si="0"/>
        <v>0.40699999999999997</v>
      </c>
      <c r="CV6" s="36">
        <f t="shared" si="0"/>
        <v>0.34146341463414637</v>
      </c>
      <c r="CW6" s="36">
        <f t="shared" si="0"/>
        <v>0.29584352078239606</v>
      </c>
      <c r="CX6" s="36">
        <f t="shared" si="0"/>
        <v>0.29438717067583048</v>
      </c>
      <c r="CY6" s="36">
        <f t="shared" si="0"/>
        <v>0.27085201793721975</v>
      </c>
      <c r="CZ6" s="36">
        <f>VLOOKUP($B$3,$U$6:$BA$19,CZ3,FALSE)</f>
        <v>0.39852398523985239</v>
      </c>
      <c r="DA6" s="36">
        <f>VLOOKUP($B$3,$U$6:$BG$19,DA3,FALSE)</f>
        <v>0.40632603406326034</v>
      </c>
      <c r="DB6" s="36">
        <f t="shared" ref="DB6:DE6" si="1">VLOOKUP($B$3,$U$6:$BG$19,DB3,FALSE)</f>
        <v>0.34575835475578404</v>
      </c>
      <c r="DC6" s="36">
        <f t="shared" si="1"/>
        <v>0.31894736842105265</v>
      </c>
      <c r="DD6" s="36">
        <f t="shared" si="1"/>
        <v>0.31684210526315787</v>
      </c>
      <c r="DE6" s="36">
        <f t="shared" si="1"/>
        <v>0.29860365198711064</v>
      </c>
      <c r="DF6" s="36">
        <f>VLOOKUP($B$3,$U$6:$BL$19,DF3,FALSE)</f>
        <v>0.28062678062678065</v>
      </c>
      <c r="DG6" s="36">
        <f t="shared" ref="DG6:DK6" si="2">VLOOKUP($B$3,$U$6:$BL$19,DG3,FALSE)</f>
        <v>0</v>
      </c>
      <c r="DH6" s="36">
        <f t="shared" si="2"/>
        <v>0</v>
      </c>
      <c r="DI6" s="36">
        <f t="shared" si="2"/>
        <v>0</v>
      </c>
      <c r="DJ6" s="36">
        <f t="shared" si="2"/>
        <v>0</v>
      </c>
      <c r="DK6" s="36">
        <f t="shared" si="2"/>
        <v>0</v>
      </c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</row>
    <row r="7" spans="2:148" x14ac:dyDescent="0.25">
      <c r="T7" s="32"/>
      <c r="U7" s="33" t="s">
        <v>9</v>
      </c>
      <c r="V7" s="36"/>
      <c r="W7" s="36"/>
      <c r="X7" s="36"/>
      <c r="Y7" s="36"/>
      <c r="Z7" s="36"/>
      <c r="AA7" s="36">
        <v>0.24</v>
      </c>
      <c r="AB7" s="36">
        <v>0.26</v>
      </c>
      <c r="AC7" s="36">
        <v>0.22</v>
      </c>
      <c r="AD7" s="36">
        <v>0.22</v>
      </c>
      <c r="AE7" s="36">
        <v>0.4</v>
      </c>
      <c r="AF7" s="36">
        <v>0.38</v>
      </c>
      <c r="AG7" s="37">
        <v>0.32909379968203495</v>
      </c>
      <c r="AH7" s="37">
        <v>0.31556195965417866</v>
      </c>
      <c r="AI7" s="37">
        <v>0.28099173553719009</v>
      </c>
      <c r="AJ7" s="36">
        <v>0.25972006220839816</v>
      </c>
      <c r="AK7" s="37">
        <v>0.27382753403933435</v>
      </c>
      <c r="AL7" s="37">
        <v>0.26812816188870153</v>
      </c>
      <c r="AM7" s="37">
        <v>0.26915520628683692</v>
      </c>
      <c r="AN7" s="37">
        <v>0.26407766990291265</v>
      </c>
      <c r="AO7" s="37">
        <v>0.26798561151079137</v>
      </c>
      <c r="AP7" s="37">
        <v>0.27559055118110237</v>
      </c>
      <c r="AQ7" s="37">
        <v>0.43787878787878787</v>
      </c>
      <c r="AR7" s="37">
        <v>0.41123188405797101</v>
      </c>
      <c r="AS7" s="37">
        <v>0.38235294117647056</v>
      </c>
      <c r="AT7" s="37">
        <v>0.36442786069651739</v>
      </c>
      <c r="AU7" s="37">
        <v>0.36414565826330531</v>
      </c>
      <c r="AV7" s="37">
        <v>0.31454783748361731</v>
      </c>
      <c r="AW7" s="37">
        <v>0.32072072072072072</v>
      </c>
      <c r="AX7" s="37">
        <v>0.31211180124223603</v>
      </c>
      <c r="AY7" s="37">
        <v>0.29629629629629628</v>
      </c>
      <c r="AZ7" s="37">
        <v>0.29160935350756534</v>
      </c>
      <c r="BA7" s="37">
        <v>0.37565445026178013</v>
      </c>
      <c r="BB7" s="37">
        <v>0.40680100755667509</v>
      </c>
      <c r="BC7" s="37">
        <v>0.34981458590852904</v>
      </c>
      <c r="BD7" s="37">
        <v>0.33255813953488372</v>
      </c>
      <c r="BE7" s="37">
        <v>0.34738186462324394</v>
      </c>
      <c r="BF7" s="37">
        <v>0.35257985257985258</v>
      </c>
      <c r="BG7" s="37">
        <v>0.32089552238805968</v>
      </c>
      <c r="BH7" s="37"/>
      <c r="BI7" s="37"/>
      <c r="BJ7" s="37"/>
      <c r="BK7" s="37"/>
      <c r="BL7" s="37"/>
      <c r="BM7" s="37"/>
      <c r="BN7" s="33"/>
      <c r="BO7" s="33"/>
      <c r="BP7" s="33"/>
      <c r="BQ7" s="33"/>
      <c r="BR7" s="33"/>
      <c r="BS7" s="33"/>
      <c r="BT7" s="33" t="s">
        <v>22</v>
      </c>
      <c r="BU7" s="36">
        <f>VLOOKUP($B$3,$U$24:$AG$37,2,FALSE)</f>
        <v>0</v>
      </c>
      <c r="BV7" s="36">
        <f>VLOOKUP($B$3,$U$24:$AG$37,3,FALSE)</f>
        <v>0</v>
      </c>
      <c r="BW7" s="36">
        <f>VLOOKUP($B$3,$U$24:$AG$37,4,FALSE)</f>
        <v>0</v>
      </c>
      <c r="BX7" s="36">
        <f>VLOOKUP($B$3,$U$24:$AG$37,5,FALSE)</f>
        <v>0</v>
      </c>
      <c r="BY7" s="36">
        <f>VLOOKUP($B$3,$U$24:$AG$37,6,FALSE)</f>
        <v>0</v>
      </c>
      <c r="BZ7" s="36">
        <f>VLOOKUP($B$3,$U$24:$AG$37,7,FALSE)</f>
        <v>0.76</v>
      </c>
      <c r="CA7" s="36">
        <f>VLOOKUP($B$3,$U$24:$AG$37,8,FALSE)</f>
        <v>0.72</v>
      </c>
      <c r="CB7" s="36">
        <f>VLOOKUP($B$3,$U$24:$AG$37,9,FALSE)</f>
        <v>0.78</v>
      </c>
      <c r="CC7" s="36">
        <f>VLOOKUP($B$3,$U$24:$AG$37,10,FALSE)</f>
        <v>0.77</v>
      </c>
      <c r="CD7" s="36">
        <f>VLOOKUP($B$3,$U$24:$AG$37,11,FALSE)</f>
        <v>0.72</v>
      </c>
      <c r="CE7" s="36">
        <f>VLOOKUP($B$3,$U$24:$AG$37,12,FALSE)</f>
        <v>0.75</v>
      </c>
      <c r="CF7" s="36">
        <f>VLOOKUP($B$3,$U$24:$AG$37,13,FALSE)</f>
        <v>0.72307692307692306</v>
      </c>
      <c r="CG7" s="36">
        <f t="shared" ref="CG7:CY7" si="3">VLOOKUP($B$3,$U$24:$AZ$37,CG3,FALSE)</f>
        <v>0.71244635193133043</v>
      </c>
      <c r="CH7" s="36">
        <f t="shared" si="3"/>
        <v>0.75634517766497467</v>
      </c>
      <c r="CI7" s="36">
        <f t="shared" si="3"/>
        <v>0.775609756097561</v>
      </c>
      <c r="CJ7" s="36">
        <f t="shared" si="3"/>
        <v>0.73096446700507611</v>
      </c>
      <c r="CK7" s="36">
        <f t="shared" si="3"/>
        <v>0.70833333333333337</v>
      </c>
      <c r="CL7" s="36">
        <f t="shared" si="3"/>
        <v>0.74770642201834858</v>
      </c>
      <c r="CM7" s="36">
        <f t="shared" si="3"/>
        <v>0.67906976744186043</v>
      </c>
      <c r="CN7" s="36">
        <f t="shared" si="3"/>
        <v>0.7439613526570048</v>
      </c>
      <c r="CO7" s="36">
        <f t="shared" si="3"/>
        <v>0.775609756097561</v>
      </c>
      <c r="CP7" s="36">
        <f t="shared" si="3"/>
        <v>0.75</v>
      </c>
      <c r="CQ7" s="36">
        <f t="shared" si="3"/>
        <v>0.77049180327868849</v>
      </c>
      <c r="CR7" s="36">
        <f t="shared" si="3"/>
        <v>0.76063829787234039</v>
      </c>
      <c r="CS7" s="36">
        <f t="shared" si="3"/>
        <v>0.79057591623036649</v>
      </c>
      <c r="CT7" s="36">
        <f t="shared" si="3"/>
        <v>0.81632653061224492</v>
      </c>
      <c r="CU7" s="36">
        <f t="shared" si="3"/>
        <v>0.75916230366492143</v>
      </c>
      <c r="CV7" s="36">
        <f t="shared" si="3"/>
        <v>0.76800000000000002</v>
      </c>
      <c r="CW7" s="36">
        <f t="shared" si="3"/>
        <v>0.77777777777777779</v>
      </c>
      <c r="CX7" s="36">
        <f t="shared" si="3"/>
        <v>0.75877192982456143</v>
      </c>
      <c r="CY7" s="36">
        <f t="shared" si="3"/>
        <v>0.74479166666666663</v>
      </c>
      <c r="CZ7" s="36">
        <f>VLOOKUP($B$3,$U$24:$BA$37,CZ3,FALSE)</f>
        <v>0.82222222222222219</v>
      </c>
      <c r="DA7" s="36">
        <f>VLOOKUP($B$3,$U$24:$BG$37,DA3,FALSE)</f>
        <v>0.82320441988950277</v>
      </c>
      <c r="DB7" s="36">
        <f t="shared" ref="DB7:DE7" si="4">VLOOKUP($B$3,$U$24:$BG$37,DB3,FALSE)</f>
        <v>0.74</v>
      </c>
      <c r="DC7" s="36">
        <f t="shared" si="4"/>
        <v>0.77310924369747902</v>
      </c>
      <c r="DD7" s="36">
        <f t="shared" si="4"/>
        <v>0.81782945736434109</v>
      </c>
      <c r="DE7" s="36">
        <f t="shared" si="4"/>
        <v>0.80686695278969955</v>
      </c>
      <c r="DF7" s="36">
        <f>VLOOKUP($B$3,$U$24:$BL$37,DF3,FALSE)</f>
        <v>0.7857142857142857</v>
      </c>
      <c r="DG7" s="36">
        <f t="shared" ref="DG7:DK7" si="5">VLOOKUP($B$3,$U$24:$BL$37,DG3,FALSE)</f>
        <v>0</v>
      </c>
      <c r="DH7" s="36">
        <f t="shared" si="5"/>
        <v>0</v>
      </c>
      <c r="DI7" s="36">
        <f t="shared" si="5"/>
        <v>0</v>
      </c>
      <c r="DJ7" s="36">
        <f t="shared" si="5"/>
        <v>0</v>
      </c>
      <c r="DK7" s="36">
        <f t="shared" si="5"/>
        <v>0</v>
      </c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</row>
    <row r="8" spans="2:148" x14ac:dyDescent="0.25">
      <c r="T8" s="32"/>
      <c r="U8" s="33" t="s">
        <v>11</v>
      </c>
      <c r="V8" s="36"/>
      <c r="W8" s="36"/>
      <c r="X8" s="36"/>
      <c r="Y8" s="36"/>
      <c r="Z8" s="36"/>
      <c r="AA8" s="36">
        <v>0.14000000000000001</v>
      </c>
      <c r="AB8" s="36">
        <v>0.14000000000000001</v>
      </c>
      <c r="AC8" s="36">
        <v>0.12</v>
      </c>
      <c r="AD8" s="36">
        <v>0.17</v>
      </c>
      <c r="AE8" s="36">
        <v>0.26</v>
      </c>
      <c r="AF8" s="36">
        <v>0.28999999999999998</v>
      </c>
      <c r="AG8" s="37">
        <v>0.22762645914396887</v>
      </c>
      <c r="AH8" s="37">
        <v>0.21417565485362094</v>
      </c>
      <c r="AI8" s="37">
        <v>0.19601328903654486</v>
      </c>
      <c r="AJ8" s="36">
        <v>0.18795888399412627</v>
      </c>
      <c r="AK8" s="37">
        <v>0.1873015873015873</v>
      </c>
      <c r="AL8" s="37">
        <v>0.18932874354561102</v>
      </c>
      <c r="AM8" s="37">
        <v>0.2032520325203252</v>
      </c>
      <c r="AN8" s="37">
        <v>0.18860510805500982</v>
      </c>
      <c r="AO8" s="37">
        <v>0.21973094170403587</v>
      </c>
      <c r="AP8" s="37">
        <v>0.18586387434554974</v>
      </c>
      <c r="AQ8" s="37">
        <v>0.22016460905349794</v>
      </c>
      <c r="AR8" s="37">
        <v>0.18960244648318042</v>
      </c>
      <c r="AS8" s="37">
        <v>0.15957446808510639</v>
      </c>
      <c r="AT8" s="37">
        <v>0.18181818181818182</v>
      </c>
      <c r="AU8" s="37">
        <v>0.20338983050847459</v>
      </c>
      <c r="AV8" s="37">
        <v>0.27142857142857141</v>
      </c>
      <c r="AW8" s="37">
        <v>0</v>
      </c>
      <c r="AX8" s="37">
        <v>0.2</v>
      </c>
      <c r="AY8" s="37">
        <v>0.23076923076923078</v>
      </c>
      <c r="AZ8" s="37">
        <v>0.13636363636363635</v>
      </c>
      <c r="BA8" s="37">
        <v>0</v>
      </c>
      <c r="BB8" s="37">
        <v>0.2</v>
      </c>
      <c r="BC8" s="37">
        <v>0.25</v>
      </c>
      <c r="BD8" s="37">
        <v>0</v>
      </c>
      <c r="BE8" s="37">
        <v>0</v>
      </c>
      <c r="BF8" s="37">
        <v>0</v>
      </c>
      <c r="BG8" s="37">
        <v>1.5625E-2</v>
      </c>
      <c r="BH8" s="37"/>
      <c r="BI8" s="37"/>
      <c r="BJ8" s="37"/>
      <c r="BK8" s="37"/>
      <c r="BL8" s="37"/>
      <c r="BM8" s="37"/>
      <c r="BN8" s="33"/>
      <c r="BO8" s="33"/>
      <c r="BP8" s="33"/>
      <c r="BQ8" s="33"/>
      <c r="BR8" s="33"/>
      <c r="BS8" s="33"/>
      <c r="BT8" s="33" t="s">
        <v>21</v>
      </c>
      <c r="BU8" s="36">
        <f>VLOOKUP($B$3,$U$42:$AG$55,2,FALSE)</f>
        <v>0</v>
      </c>
      <c r="BV8" s="36">
        <f>VLOOKUP($B$3,$U$42:$AG$55,3,FALSE)</f>
        <v>0</v>
      </c>
      <c r="BW8" s="36">
        <f>VLOOKUP($B$3,$U$42:$AG$55,4,FALSE)</f>
        <v>0</v>
      </c>
      <c r="BX8" s="36">
        <f>VLOOKUP($B$3,$U$42:$AG$55,5,FALSE)</f>
        <v>0</v>
      </c>
      <c r="BY8" s="36">
        <f>VLOOKUP($B$3,$U$42:$AG$55,6,FALSE)</f>
        <v>0</v>
      </c>
      <c r="BZ8" s="36">
        <f>VLOOKUP($B$3,$U$42:$AG$55,7,FALSE)</f>
        <v>0.46</v>
      </c>
      <c r="CA8" s="36">
        <f>VLOOKUP($B$3,$U$42:$AG$55,8,FALSE)</f>
        <v>0.42</v>
      </c>
      <c r="CB8" s="36">
        <f>VLOOKUP($B$3,$U$42:$AG$55,9,FALSE)</f>
        <v>0.41</v>
      </c>
      <c r="CC8" s="36">
        <f>VLOOKUP($B$3,$U$42:$AG$55,10,FALSE)</f>
        <v>0.4</v>
      </c>
      <c r="CD8" s="36">
        <f>VLOOKUP($B$3,$U$42:$AG$55,11,FALSE)</f>
        <v>0.41</v>
      </c>
      <c r="CE8" s="36">
        <f>VLOOKUP($B$3,$U$42:$AG$55,12,FALSE)</f>
        <v>0.37</v>
      </c>
      <c r="CF8" s="36">
        <f>VLOOKUP($B$3,$U$42:$AG$55,13,FALSE)</f>
        <v>0.43122676579925651</v>
      </c>
      <c r="CG8" s="36">
        <f t="shared" ref="CG8:CY8" si="6">VLOOKUP($B$3,$U$42:$AZ$55,CG3,FALSE)</f>
        <v>0.41964285714285715</v>
      </c>
      <c r="CH8" s="36">
        <f t="shared" si="6"/>
        <v>0.41118421052631576</v>
      </c>
      <c r="CI8" s="36">
        <f t="shared" si="6"/>
        <v>0.40056818181818182</v>
      </c>
      <c r="CJ8" s="36">
        <f t="shared" si="6"/>
        <v>0.33128834355828218</v>
      </c>
      <c r="CK8" s="36">
        <f t="shared" si="6"/>
        <v>0.31290322580645163</v>
      </c>
      <c r="CL8" s="36">
        <f t="shared" si="6"/>
        <v>0.36639118457300274</v>
      </c>
      <c r="CM8" s="36">
        <f t="shared" si="6"/>
        <v>0.39032258064516129</v>
      </c>
      <c r="CN8" s="36">
        <f t="shared" si="6"/>
        <v>0.33613445378151263</v>
      </c>
      <c r="CO8" s="36">
        <f t="shared" si="6"/>
        <v>0.38541666666666669</v>
      </c>
      <c r="CP8" s="36">
        <f t="shared" si="6"/>
        <v>0.3295774647887324</v>
      </c>
      <c r="CQ8" s="36">
        <f t="shared" si="6"/>
        <v>0.4</v>
      </c>
      <c r="CR8" s="36">
        <f t="shared" si="6"/>
        <v>0.35177865612648224</v>
      </c>
      <c r="CS8" s="36">
        <f t="shared" si="6"/>
        <v>0.40073529411764708</v>
      </c>
      <c r="CT8" s="36">
        <f t="shared" si="6"/>
        <v>0.40559440559440557</v>
      </c>
      <c r="CU8" s="36">
        <f t="shared" si="6"/>
        <v>0.34146341463414637</v>
      </c>
      <c r="CV8" s="36">
        <f t="shared" si="6"/>
        <v>0.33568904593639576</v>
      </c>
      <c r="CW8" s="36">
        <f t="shared" si="6"/>
        <v>0.3719298245614035</v>
      </c>
      <c r="CX8" s="36">
        <f t="shared" si="6"/>
        <v>0.39577039274924469</v>
      </c>
      <c r="CY8" s="36">
        <f t="shared" si="6"/>
        <v>0.35347432024169184</v>
      </c>
      <c r="CZ8" s="36">
        <f>VLOOKUP($B$3,$U$42:$BA$55,CZ3,FALSE)</f>
        <v>0.49270072992700731</v>
      </c>
      <c r="DA8" s="36">
        <f>VLOOKUP($B$3,$U$42:$BG$55,DA3,FALSE)</f>
        <v>0.43571428571428572</v>
      </c>
      <c r="DB8" s="36">
        <f t="shared" ref="DB8:DE8" si="7">VLOOKUP($B$3,$U$42:$BG$55,DB3,FALSE)</f>
        <v>0.46096654275092935</v>
      </c>
      <c r="DC8" s="36">
        <f t="shared" si="7"/>
        <v>0.4140127388535032</v>
      </c>
      <c r="DD8" s="36">
        <f t="shared" si="7"/>
        <v>0.38590604026845637</v>
      </c>
      <c r="DE8" s="36">
        <f t="shared" si="7"/>
        <v>0.44290657439446368</v>
      </c>
      <c r="DF8" s="36">
        <f>VLOOKUP($B$3,$U$42:$BL$55,DF3,FALSE)</f>
        <v>0.43661971830985913</v>
      </c>
      <c r="DG8" s="36">
        <f t="shared" ref="DG8:DK8" si="8">VLOOKUP($B$3,$U$42:$BL$55,DG3,FALSE)</f>
        <v>0</v>
      </c>
      <c r="DH8" s="36">
        <f t="shared" si="8"/>
        <v>0</v>
      </c>
      <c r="DI8" s="36">
        <f t="shared" si="8"/>
        <v>0</v>
      </c>
      <c r="DJ8" s="36">
        <f t="shared" si="8"/>
        <v>0</v>
      </c>
      <c r="DK8" s="36">
        <f t="shared" si="8"/>
        <v>0</v>
      </c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</row>
    <row r="9" spans="2:148" x14ac:dyDescent="0.25">
      <c r="T9" s="32"/>
      <c r="U9" s="33" t="s">
        <v>10</v>
      </c>
      <c r="V9" s="36"/>
      <c r="W9" s="36"/>
      <c r="X9" s="36"/>
      <c r="Y9" s="36"/>
      <c r="Z9" s="36"/>
      <c r="AA9" s="36">
        <v>0.2</v>
      </c>
      <c r="AB9" s="36">
        <v>0.13</v>
      </c>
      <c r="AC9" s="36">
        <v>0.18</v>
      </c>
      <c r="AD9" s="36">
        <v>0.32</v>
      </c>
      <c r="AE9" s="36">
        <v>0.37</v>
      </c>
      <c r="AF9" s="36">
        <v>0.31</v>
      </c>
      <c r="AG9" s="37">
        <v>0.34183673469387754</v>
      </c>
      <c r="AH9" s="37">
        <v>0.28110599078341014</v>
      </c>
      <c r="AI9" s="37">
        <v>0.38222222222222224</v>
      </c>
      <c r="AJ9" s="36">
        <v>0.30733944954128439</v>
      </c>
      <c r="AK9" s="37">
        <v>0.23287671232876711</v>
      </c>
      <c r="AL9" s="37">
        <v>0.31764705882352939</v>
      </c>
      <c r="AM9" s="37">
        <v>0.28971962616822428</v>
      </c>
      <c r="AN9" s="37">
        <v>0.25572519083969464</v>
      </c>
      <c r="AO9" s="37">
        <v>0.2723404255319149</v>
      </c>
      <c r="AP9" s="37">
        <v>0.32882882882882886</v>
      </c>
      <c r="AQ9" s="37">
        <v>0.36</v>
      </c>
      <c r="AR9" s="37">
        <v>0.32804232804232802</v>
      </c>
      <c r="AS9" s="37">
        <v>0.39449541284403672</v>
      </c>
      <c r="AT9" s="37">
        <v>0.38345864661654133</v>
      </c>
      <c r="AU9" s="37">
        <v>0.30985915492957744</v>
      </c>
      <c r="AV9" s="37">
        <v>0.26838235294117646</v>
      </c>
      <c r="AW9" s="37">
        <v>0.26842105263157895</v>
      </c>
      <c r="AX9" s="37">
        <v>0.22406639004149378</v>
      </c>
      <c r="AY9" s="37">
        <v>0.25783972125435539</v>
      </c>
      <c r="AZ9" s="37">
        <v>0.17843866171003717</v>
      </c>
      <c r="BA9" s="37">
        <v>0.29310344827586204</v>
      </c>
      <c r="BB9" s="37">
        <v>0.27710843373493976</v>
      </c>
      <c r="BC9" s="37">
        <v>0.21851851851851853</v>
      </c>
      <c r="BD9" s="37">
        <v>0.23643410852713179</v>
      </c>
      <c r="BE9" s="37">
        <v>0.25886524822695034</v>
      </c>
      <c r="BF9" s="37">
        <v>0.24596774193548387</v>
      </c>
      <c r="BG9" s="37">
        <v>0.23076923076923078</v>
      </c>
      <c r="BH9" s="37"/>
      <c r="BI9" s="37"/>
      <c r="BJ9" s="37"/>
      <c r="BK9" s="37"/>
      <c r="BL9" s="37"/>
      <c r="BM9" s="37"/>
      <c r="BN9" s="33"/>
      <c r="BO9" s="33"/>
      <c r="BP9" s="33"/>
      <c r="BQ9" s="33"/>
      <c r="BR9" s="33"/>
      <c r="BS9" s="33"/>
      <c r="BT9" s="33" t="s">
        <v>20</v>
      </c>
      <c r="BU9" s="36">
        <f>VLOOKUP($B$3,$U$60:$AG$73,2,FALSE)</f>
        <v>0</v>
      </c>
      <c r="BV9" s="36">
        <f>VLOOKUP($B$3,$U$60:$AG$73,3,FALSE)</f>
        <v>0</v>
      </c>
      <c r="BW9" s="36">
        <f>VLOOKUP($B$3,$U$60:$AG$73,4,FALSE)</f>
        <v>0</v>
      </c>
      <c r="BX9" s="36">
        <f>VLOOKUP($B$3,$U$60:$AG$73,5,FALSE)</f>
        <v>0</v>
      </c>
      <c r="BY9" s="36">
        <f>VLOOKUP($B$3,$U$60:$AG$73,6,FALSE)</f>
        <v>0</v>
      </c>
      <c r="BZ9" s="36">
        <f>VLOOKUP($B$3,$U$60:$AG$73,7,FALSE)</f>
        <v>0.39</v>
      </c>
      <c r="CA9" s="36">
        <f>VLOOKUP($B$3,$U$60:$AG$73,8,FALSE)</f>
        <v>0.39</v>
      </c>
      <c r="CB9" s="36">
        <f>VLOOKUP($B$3,$U$60:$AG$73,9,FALSE)</f>
        <v>0.42</v>
      </c>
      <c r="CC9" s="36">
        <f>VLOOKUP($B$3,$U$60:$AG$73,10,FALSE)</f>
        <v>0.37</v>
      </c>
      <c r="CD9" s="36">
        <f>VLOOKUP($B$3,$U$60:$AG$73,11,FALSE)</f>
        <v>0.42</v>
      </c>
      <c r="CE9" s="36">
        <f>VLOOKUP($B$3,$U$60:$AG$73,12,FALSE)</f>
        <v>0.42</v>
      </c>
      <c r="CF9" s="36">
        <f>VLOOKUP($B$3,$U$60:$AG$73,13,FALSE)</f>
        <v>0.37980769230769229</v>
      </c>
      <c r="CG9" s="36">
        <f t="shared" ref="CG9:CY9" si="9">VLOOKUP($B$3,$U$60:$AZ$73,CG3,FALSE)</f>
        <v>0.42369477911646586</v>
      </c>
      <c r="CH9" s="36">
        <f t="shared" si="9"/>
        <v>0.40740740740740738</v>
      </c>
      <c r="CI9" s="36">
        <f t="shared" si="9"/>
        <v>0.37344398340248963</v>
      </c>
      <c r="CJ9" s="36">
        <f t="shared" si="9"/>
        <v>0.36909871244635195</v>
      </c>
      <c r="CK9" s="36">
        <f t="shared" si="9"/>
        <v>0.37259615384615385</v>
      </c>
      <c r="CL9" s="36">
        <f t="shared" si="9"/>
        <v>0.35849056603773582</v>
      </c>
      <c r="CM9" s="36">
        <f t="shared" si="9"/>
        <v>0.34589800443458979</v>
      </c>
      <c r="CN9" s="36">
        <f t="shared" si="9"/>
        <v>0.39524838012958963</v>
      </c>
      <c r="CO9" s="36">
        <f t="shared" si="9"/>
        <v>0.43230403800475059</v>
      </c>
      <c r="CP9" s="36">
        <f t="shared" si="9"/>
        <v>0.38193018480492813</v>
      </c>
      <c r="CQ9" s="36">
        <f t="shared" si="9"/>
        <v>0.41145833333333331</v>
      </c>
      <c r="CR9" s="36">
        <f t="shared" si="9"/>
        <v>0.40860215053763443</v>
      </c>
      <c r="CS9" s="36">
        <f t="shared" si="9"/>
        <v>0.40852130325814534</v>
      </c>
      <c r="CT9" s="36">
        <f t="shared" si="9"/>
        <v>0.34653465346534651</v>
      </c>
      <c r="CU9" s="36">
        <f t="shared" si="9"/>
        <v>0.38802083333333331</v>
      </c>
      <c r="CV9" s="36">
        <f t="shared" si="9"/>
        <v>0.31092436974789917</v>
      </c>
      <c r="CW9" s="36">
        <f t="shared" si="9"/>
        <v>0.38624338624338622</v>
      </c>
      <c r="CX9" s="36">
        <f t="shared" si="9"/>
        <v>0.38853503184713378</v>
      </c>
      <c r="CY9" s="36">
        <f t="shared" si="9"/>
        <v>0.40758293838862558</v>
      </c>
      <c r="CZ9" s="36">
        <f>VLOOKUP($B$3,$U$60:$BA$73,CZ3,FALSE)</f>
        <v>0.46774193548387094</v>
      </c>
      <c r="DA9" s="36">
        <f>VLOOKUP($B$3,$U$60:$BG$73,DA3,FALSE)</f>
        <v>0.45226130653266333</v>
      </c>
      <c r="DB9" s="36">
        <f t="shared" ref="DB9:DE9" si="10">VLOOKUP($B$3,$U$60:$BG$73,DB3,FALSE)</f>
        <v>0.39941690962099125</v>
      </c>
      <c r="DC9" s="36">
        <f t="shared" si="10"/>
        <v>0.4437367303609342</v>
      </c>
      <c r="DD9" s="36">
        <f t="shared" si="10"/>
        <v>0.47555555555555556</v>
      </c>
      <c r="DE9" s="36">
        <f t="shared" si="10"/>
        <v>0.46120689655172414</v>
      </c>
      <c r="DF9" s="36">
        <f>VLOOKUP($B$3,$U$60:$BL$73,DF3,FALSE)</f>
        <v>0.45259938837920488</v>
      </c>
      <c r="DG9" s="36">
        <f t="shared" ref="DG9:DK9" si="11">VLOOKUP($B$3,$U$60:$BL$73,DG3,FALSE)</f>
        <v>0</v>
      </c>
      <c r="DH9" s="36">
        <f t="shared" si="11"/>
        <v>0</v>
      </c>
      <c r="DI9" s="36">
        <f t="shared" si="11"/>
        <v>0</v>
      </c>
      <c r="DJ9" s="36">
        <f t="shared" si="11"/>
        <v>0</v>
      </c>
      <c r="DK9" s="36">
        <f t="shared" si="11"/>
        <v>0</v>
      </c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</row>
    <row r="10" spans="2:148" x14ac:dyDescent="0.25">
      <c r="T10" s="32"/>
      <c r="U10" s="33" t="s">
        <v>8</v>
      </c>
      <c r="V10" s="36"/>
      <c r="W10" s="36"/>
      <c r="X10" s="36"/>
      <c r="Y10" s="36"/>
      <c r="Z10" s="36"/>
      <c r="AA10" s="36">
        <v>0.22</v>
      </c>
      <c r="AB10" s="36">
        <v>0.23</v>
      </c>
      <c r="AC10" s="36">
        <v>0.23</v>
      </c>
      <c r="AD10" s="36">
        <v>0.34</v>
      </c>
      <c r="AE10" s="36">
        <v>0.41</v>
      </c>
      <c r="AF10" s="36">
        <v>0.4</v>
      </c>
      <c r="AG10" s="37">
        <v>0.320863309352518</v>
      </c>
      <c r="AH10" s="37">
        <v>0.31802120141342755</v>
      </c>
      <c r="AI10" s="37">
        <v>0.26816380449141347</v>
      </c>
      <c r="AJ10" s="36">
        <v>0.25945241199478486</v>
      </c>
      <c r="AK10" s="37">
        <v>0.25818639798488663</v>
      </c>
      <c r="AL10" s="37">
        <v>0.26412429378531072</v>
      </c>
      <c r="AM10" s="37">
        <v>0.26738794435857804</v>
      </c>
      <c r="AN10" s="37">
        <v>0.23945783132530121</v>
      </c>
      <c r="AO10" s="37">
        <v>0.24447949526813881</v>
      </c>
      <c r="AP10" s="37">
        <v>0.37701612903225806</v>
      </c>
      <c r="AQ10" s="37">
        <v>0.46019108280254778</v>
      </c>
      <c r="AR10" s="37">
        <v>0.38445807770961143</v>
      </c>
      <c r="AS10" s="37">
        <v>0.40237691001697795</v>
      </c>
      <c r="AT10" s="37">
        <v>0.3292894280762565</v>
      </c>
      <c r="AU10" s="37">
        <v>0.31456953642384106</v>
      </c>
      <c r="AV10" s="37">
        <v>0.28956834532374098</v>
      </c>
      <c r="AW10" s="37">
        <v>0.29875518672199169</v>
      </c>
      <c r="AX10" s="37">
        <v>0.26222222222222225</v>
      </c>
      <c r="AY10" s="37">
        <v>0.27515400410677621</v>
      </c>
      <c r="AZ10" s="37">
        <v>0.27213114754098361</v>
      </c>
      <c r="BA10" s="37">
        <v>0.25569176882661998</v>
      </c>
      <c r="BB10" s="37">
        <v>0.25309734513274335</v>
      </c>
      <c r="BC10" s="37">
        <v>0.20892857142857144</v>
      </c>
      <c r="BD10" s="37">
        <v>0.21249999999999999</v>
      </c>
      <c r="BE10" s="37">
        <v>0.18324607329842932</v>
      </c>
      <c r="BF10" s="37">
        <v>0.18803418803418803</v>
      </c>
      <c r="BG10" s="37">
        <v>0.20217391304347826</v>
      </c>
      <c r="BH10" s="37"/>
      <c r="BI10" s="37"/>
      <c r="BJ10" s="37"/>
      <c r="BK10" s="37"/>
      <c r="BL10" s="37"/>
      <c r="BM10" s="37"/>
      <c r="BN10" s="33"/>
      <c r="BO10" s="33"/>
      <c r="BP10" s="33"/>
      <c r="BQ10" s="33"/>
      <c r="BR10" s="33"/>
      <c r="BS10" s="33"/>
      <c r="BT10" s="33" t="s">
        <v>19</v>
      </c>
      <c r="BU10" s="36">
        <f>VLOOKUP($B$3,$U$78:$AG$91,2,FALSE)</f>
        <v>0</v>
      </c>
      <c r="BV10" s="36">
        <f>VLOOKUP($B$3,$U$78:$AG$91,3,FALSE)</f>
        <v>0</v>
      </c>
      <c r="BW10" s="36">
        <f>VLOOKUP($B$3,$U$78:$AG$91,4,FALSE)</f>
        <v>0</v>
      </c>
      <c r="BX10" s="36">
        <f>VLOOKUP($B$3,$U$78:$AG$91,5,FALSE)</f>
        <v>0</v>
      </c>
      <c r="BY10" s="36">
        <f>VLOOKUP($B$3,$U$78:$AG$91,6,FALSE)</f>
        <v>0</v>
      </c>
      <c r="BZ10" s="36">
        <f>VLOOKUP($B$3,$U$78:$AG$91,7,FALSE)</f>
        <v>7.0000000000000007E-2</v>
      </c>
      <c r="CA10" s="36">
        <f>VLOOKUP($B$3,$U$78:$AG$91,8,FALSE)</f>
        <v>0.11</v>
      </c>
      <c r="CB10" s="36">
        <f>VLOOKUP($B$3,$U$78:$AG$91,9,FALSE)</f>
        <v>0.1</v>
      </c>
      <c r="CC10" s="36">
        <f>VLOOKUP($B$3,$U$78:$AG$91,10,FALSE)</f>
        <v>0.13</v>
      </c>
      <c r="CD10" s="36">
        <f>VLOOKUP($B$3,$U$78:$AG$91,11,FALSE)</f>
        <v>0.17</v>
      </c>
      <c r="CE10" s="36">
        <f>VLOOKUP($B$3,$U$78:$AG$91,12,FALSE)</f>
        <v>0.21</v>
      </c>
      <c r="CF10" s="36">
        <f>VLOOKUP($B$3,$U$78:$AG$91,13,FALSE)</f>
        <v>0.1245136186770428</v>
      </c>
      <c r="CG10" s="36">
        <f t="shared" ref="CG10:CY10" si="12">VLOOKUP($B$3,$U$78:$AZ$91,CG3,FALSE)</f>
        <v>0.17866004962779156</v>
      </c>
      <c r="CH10" s="36">
        <f t="shared" si="12"/>
        <v>0.20602069614299154</v>
      </c>
      <c r="CI10" s="36">
        <f t="shared" si="12"/>
        <v>0.13920704845814977</v>
      </c>
      <c r="CJ10" s="36">
        <f t="shared" si="12"/>
        <v>0.1731748726655348</v>
      </c>
      <c r="CK10" s="36">
        <f t="shared" si="12"/>
        <v>0.2068654019873532</v>
      </c>
      <c r="CL10" s="36">
        <f t="shared" si="12"/>
        <v>0.21746724890829694</v>
      </c>
      <c r="CM10" s="36">
        <f t="shared" si="12"/>
        <v>0.18440366972477065</v>
      </c>
      <c r="CN10" s="36">
        <f t="shared" si="12"/>
        <v>0.19001610305958133</v>
      </c>
      <c r="CO10" s="36">
        <f t="shared" si="12"/>
        <v>0.22297297297297297</v>
      </c>
      <c r="CP10" s="36">
        <f t="shared" si="12"/>
        <v>0.19635459817729908</v>
      </c>
      <c r="CQ10" s="36">
        <f t="shared" si="12"/>
        <v>0.20142421159715157</v>
      </c>
      <c r="CR10" s="36">
        <f t="shared" si="12"/>
        <v>6.9400630914826497E-2</v>
      </c>
      <c r="CS10" s="36">
        <f t="shared" si="12"/>
        <v>7.8947368421052627E-2</v>
      </c>
      <c r="CT10" s="36">
        <f t="shared" si="12"/>
        <v>9.66796875E-2</v>
      </c>
      <c r="CU10" s="36">
        <f t="shared" si="12"/>
        <v>0.10532030401737243</v>
      </c>
      <c r="CV10" s="36">
        <f t="shared" si="12"/>
        <v>0.14011976047904193</v>
      </c>
      <c r="CW10" s="36">
        <f t="shared" si="12"/>
        <v>0.18438914027149322</v>
      </c>
      <c r="CX10" s="36">
        <f t="shared" si="12"/>
        <v>0.18617021276595744</v>
      </c>
      <c r="CY10" s="36">
        <f t="shared" si="12"/>
        <v>0.18037383177570093</v>
      </c>
      <c r="CZ10" s="36">
        <f>VLOOKUP($B$3,$U$78:$BG$91,CZ3,FALSE)</f>
        <v>7.3800738007380073E-2</v>
      </c>
      <c r="DA10" s="36">
        <f t="shared" ref="DA10:DE10" si="13">VLOOKUP($B$3,$U$78:$BG$91,DA3,FALSE)</f>
        <v>0.10328068043742406</v>
      </c>
      <c r="DB10" s="36">
        <f t="shared" si="13"/>
        <v>0.10783055198973042</v>
      </c>
      <c r="DC10" s="36">
        <f t="shared" si="13"/>
        <v>0.15684210526315789</v>
      </c>
      <c r="DD10" s="36">
        <f t="shared" si="13"/>
        <v>0.17770767613038907</v>
      </c>
      <c r="DE10" s="36">
        <f t="shared" si="13"/>
        <v>0.22722400857449088</v>
      </c>
      <c r="DF10" s="36">
        <f>VLOOKUP($B$3,$U$78:$BL$91,DF3,FALSE)</f>
        <v>0.27311522048364156</v>
      </c>
      <c r="DG10" s="36">
        <f t="shared" ref="DG10:DK10" si="14">VLOOKUP($B$3,$U$78:$BL$91,DG3,FALSE)</f>
        <v>0</v>
      </c>
      <c r="DH10" s="36">
        <f t="shared" si="14"/>
        <v>0</v>
      </c>
      <c r="DI10" s="36">
        <f t="shared" si="14"/>
        <v>0</v>
      </c>
      <c r="DJ10" s="36">
        <f t="shared" si="14"/>
        <v>0</v>
      </c>
      <c r="DK10" s="36">
        <f t="shared" si="14"/>
        <v>0</v>
      </c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</row>
    <row r="11" spans="2:148" x14ac:dyDescent="0.25">
      <c r="T11" s="32"/>
      <c r="U11" s="33" t="s">
        <v>7</v>
      </c>
      <c r="V11" s="36"/>
      <c r="W11" s="36"/>
      <c r="X11" s="36"/>
      <c r="Y11" s="36"/>
      <c r="Z11" s="36"/>
      <c r="AA11" s="36">
        <v>0.55000000000000004</v>
      </c>
      <c r="AB11" s="36">
        <v>0.53</v>
      </c>
      <c r="AC11" s="36">
        <v>0.44</v>
      </c>
      <c r="AD11" s="36">
        <v>0.43</v>
      </c>
      <c r="AE11" s="36">
        <v>0.49</v>
      </c>
      <c r="AF11" s="36">
        <v>0.54</v>
      </c>
      <c r="AG11" s="37">
        <v>0.43678160919540232</v>
      </c>
      <c r="AH11" s="37">
        <v>0.31216931216931215</v>
      </c>
      <c r="AI11" s="37">
        <v>0.28169014084507044</v>
      </c>
      <c r="AJ11" s="36">
        <v>0.30188679245283018</v>
      </c>
      <c r="AK11" s="37">
        <v>0.28185328185328185</v>
      </c>
      <c r="AL11" s="37">
        <v>0.26162790697674421</v>
      </c>
      <c r="AM11" s="37">
        <v>0.31944444444444442</v>
      </c>
      <c r="AN11" s="37">
        <v>0.45833333333333331</v>
      </c>
      <c r="AO11" s="37">
        <v>0.44117647058823528</v>
      </c>
      <c r="AP11" s="37">
        <v>0.52941176470588236</v>
      </c>
      <c r="AQ11" s="37">
        <v>0.45</v>
      </c>
      <c r="AR11" s="37">
        <v>0.35294117647058826</v>
      </c>
      <c r="AS11" s="37">
        <v>0.41379310344827586</v>
      </c>
      <c r="AT11" s="37">
        <v>0.23076923076923078</v>
      </c>
      <c r="AU11" s="37">
        <v>0.33333333333333331</v>
      </c>
      <c r="AV11" s="37">
        <v>0.44444444444444442</v>
      </c>
      <c r="AW11" s="37">
        <v>0.31818181818181818</v>
      </c>
      <c r="AX11" s="37">
        <v>0.31578947368421051</v>
      </c>
      <c r="AY11" s="37">
        <v>0.44117647058823528</v>
      </c>
      <c r="AZ11" s="37">
        <v>0.44444444444444442</v>
      </c>
      <c r="BA11" s="37">
        <v>0.14285714285714285</v>
      </c>
      <c r="BB11" s="37">
        <v>0</v>
      </c>
      <c r="BC11" s="37">
        <v>0</v>
      </c>
      <c r="BD11" s="37">
        <v>0.2857142857142857</v>
      </c>
      <c r="BE11" s="37">
        <v>0</v>
      </c>
      <c r="BF11" s="37">
        <v>0.125</v>
      </c>
      <c r="BG11" s="37">
        <v>0</v>
      </c>
      <c r="BH11" s="37"/>
      <c r="BI11" s="37"/>
      <c r="BJ11" s="37"/>
      <c r="BK11" s="37"/>
      <c r="BL11" s="37"/>
      <c r="BM11" s="37"/>
      <c r="BN11" s="33"/>
      <c r="BO11" s="33"/>
      <c r="BP11" s="33"/>
      <c r="BQ11" s="33"/>
      <c r="BR11" s="33"/>
      <c r="BS11" s="33"/>
      <c r="BT11" s="33" t="s">
        <v>18</v>
      </c>
      <c r="BU11" s="36">
        <f>VLOOKUP($B$3,$U$96:$AG$109,2,FALSE)</f>
        <v>0</v>
      </c>
      <c r="BV11" s="36">
        <f>VLOOKUP($B$3,$U$96:$AG$109,3,FALSE)</f>
        <v>0</v>
      </c>
      <c r="BW11" s="36">
        <f>VLOOKUP($B$3,$U$96:$AG$109,4,FALSE)</f>
        <v>0</v>
      </c>
      <c r="BX11" s="36">
        <f>VLOOKUP($B$3,$U$96:$AG$109,5,FALSE)</f>
        <v>0</v>
      </c>
      <c r="BY11" s="36">
        <f>VLOOKUP($B$3,$U$96:$AG$109,6,FALSE)</f>
        <v>0</v>
      </c>
      <c r="BZ11" s="36">
        <f>VLOOKUP($B$3,$U$96:$AG$109,7,FALSE)</f>
        <v>0.24</v>
      </c>
      <c r="CA11" s="36">
        <f>VLOOKUP($B$3,$U$96:$AG$109,8,FALSE)</f>
        <v>0.35</v>
      </c>
      <c r="CB11" s="36">
        <f>VLOOKUP($B$3,$U$96:$AG$109,9,FALSE)</f>
        <v>0.34</v>
      </c>
      <c r="CC11" s="36">
        <f>VLOOKUP($B$3,$U$96:$AG$109,10,FALSE)</f>
        <v>0.32</v>
      </c>
      <c r="CD11" s="36">
        <f>VLOOKUP($B$3,$U$96:$AG$109,11,FALSE)</f>
        <v>0.38</v>
      </c>
      <c r="CE11" s="36">
        <f>VLOOKUP($B$3,$U$96:$AG$109,12,FALSE)</f>
        <v>0.55000000000000004</v>
      </c>
      <c r="CF11" s="36">
        <f>VLOOKUP($B$3,$U$96:$AG$109,13,FALSE)</f>
        <v>0</v>
      </c>
      <c r="CG11" s="36">
        <f t="shared" ref="CG11:CY11" si="15">VLOOKUP($B$3,$U$96:$AZ$109,CG3,FALSE)</f>
        <v>0.63636363636363635</v>
      </c>
      <c r="CH11" s="36">
        <f t="shared" si="15"/>
        <v>1</v>
      </c>
      <c r="CI11" s="36">
        <f t="shared" si="15"/>
        <v>0</v>
      </c>
      <c r="CJ11" s="36">
        <f t="shared" si="15"/>
        <v>0</v>
      </c>
      <c r="CK11" s="36">
        <f t="shared" si="15"/>
        <v>0</v>
      </c>
      <c r="CL11" s="36">
        <f t="shared" si="15"/>
        <v>0</v>
      </c>
      <c r="CM11" s="36">
        <f t="shared" si="15"/>
        <v>0</v>
      </c>
      <c r="CN11" s="36">
        <f t="shared" si="15"/>
        <v>0</v>
      </c>
      <c r="CO11" s="36">
        <f t="shared" si="15"/>
        <v>0</v>
      </c>
      <c r="CP11" s="36">
        <f t="shared" si="15"/>
        <v>0</v>
      </c>
      <c r="CQ11" s="36">
        <f t="shared" si="15"/>
        <v>0</v>
      </c>
      <c r="CR11" s="36">
        <f t="shared" si="15"/>
        <v>0</v>
      </c>
      <c r="CS11" s="36">
        <f t="shared" si="15"/>
        <v>0.42857142857142855</v>
      </c>
      <c r="CT11" s="36">
        <f t="shared" si="15"/>
        <v>0</v>
      </c>
      <c r="CU11" s="36">
        <f t="shared" si="15"/>
        <v>0</v>
      </c>
      <c r="CV11" s="36">
        <f t="shared" si="15"/>
        <v>0.33333333333333331</v>
      </c>
      <c r="CW11" s="36">
        <f t="shared" si="15"/>
        <v>0.1111111111111111</v>
      </c>
      <c r="CX11" s="36">
        <f t="shared" si="15"/>
        <v>0</v>
      </c>
      <c r="CY11" s="36">
        <f t="shared" si="15"/>
        <v>0</v>
      </c>
      <c r="CZ11" s="36">
        <f>VLOOKUP($B$3,$U$96:$BG$109,CZ3,FALSE)</f>
        <v>0.2857142857142857</v>
      </c>
      <c r="DA11" s="36">
        <f t="shared" ref="DA11:DE11" si="16">VLOOKUP($B$3,$U$96:$BG$109,DA3,FALSE)</f>
        <v>0.2857142857142857</v>
      </c>
      <c r="DB11" s="36">
        <f t="shared" si="16"/>
        <v>0.5</v>
      </c>
      <c r="DC11" s="36">
        <f t="shared" si="16"/>
        <v>0.33333333333333331</v>
      </c>
      <c r="DD11" s="36">
        <f t="shared" si="16"/>
        <v>0.2</v>
      </c>
      <c r="DE11" s="36">
        <f t="shared" si="16"/>
        <v>0.25</v>
      </c>
      <c r="DF11" s="36">
        <f>VLOOKUP($B$3,$U$96:$BL$109,DF3,FALSE)</f>
        <v>0.5</v>
      </c>
      <c r="DG11" s="36">
        <f t="shared" ref="DG11:DK11" si="17">VLOOKUP($B$3,$U$96:$BL$109,DG3,FALSE)</f>
        <v>0</v>
      </c>
      <c r="DH11" s="36">
        <f t="shared" si="17"/>
        <v>0</v>
      </c>
      <c r="DI11" s="36">
        <f t="shared" si="17"/>
        <v>0</v>
      </c>
      <c r="DJ11" s="36">
        <f t="shared" si="17"/>
        <v>0</v>
      </c>
      <c r="DK11" s="36">
        <f t="shared" si="17"/>
        <v>0</v>
      </c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</row>
    <row r="12" spans="2:148" x14ac:dyDescent="0.25">
      <c r="T12" s="32"/>
      <c r="U12" s="33" t="s">
        <v>6</v>
      </c>
      <c r="V12" s="36"/>
      <c r="W12" s="36"/>
      <c r="X12" s="36"/>
      <c r="Y12" s="36"/>
      <c r="Z12" s="36"/>
      <c r="AA12" s="36">
        <v>0.15</v>
      </c>
      <c r="AB12" s="36">
        <v>0.18</v>
      </c>
      <c r="AC12" s="36">
        <v>0.13</v>
      </c>
      <c r="AD12" s="36">
        <v>0.31</v>
      </c>
      <c r="AE12" s="36">
        <v>0.38</v>
      </c>
      <c r="AF12" s="36">
        <v>0.36</v>
      </c>
      <c r="AG12" s="37">
        <v>0.32</v>
      </c>
      <c r="AH12" s="37">
        <v>0.29482071713147412</v>
      </c>
      <c r="AI12" s="37">
        <v>0.25896414342629481</v>
      </c>
      <c r="AJ12" s="36">
        <v>0.2231404958677686</v>
      </c>
      <c r="AK12" s="37">
        <v>0.23664122137404581</v>
      </c>
      <c r="AL12" s="37">
        <v>0.19601328903654486</v>
      </c>
      <c r="AM12" s="37">
        <v>0.19920318725099601</v>
      </c>
      <c r="AN12" s="37">
        <v>0.16342412451361868</v>
      </c>
      <c r="AO12" s="37">
        <v>0.15699658703071673</v>
      </c>
      <c r="AP12" s="37">
        <v>0.16170212765957448</v>
      </c>
      <c r="AQ12" s="37">
        <v>0.25925925925925924</v>
      </c>
      <c r="AR12" s="37">
        <v>0.26291079812206575</v>
      </c>
      <c r="AS12" s="37">
        <v>0.22950819672131148</v>
      </c>
      <c r="AT12" s="37">
        <v>0.2326388888888889</v>
      </c>
      <c r="AU12" s="37">
        <v>0.1744186046511628</v>
      </c>
      <c r="AV12" s="37">
        <v>0.15162454873646208</v>
      </c>
      <c r="AW12" s="37">
        <v>0.15238095238095239</v>
      </c>
      <c r="AX12" s="37">
        <v>0.12844036697247707</v>
      </c>
      <c r="AY12" s="37">
        <v>0.16104868913857678</v>
      </c>
      <c r="AZ12" s="37">
        <v>0.13043478260869565</v>
      </c>
      <c r="BA12" s="37">
        <v>0.24884792626728111</v>
      </c>
      <c r="BB12" s="37">
        <v>0.2874015748031496</v>
      </c>
      <c r="BC12" s="37">
        <v>0.20422535211267606</v>
      </c>
      <c r="BD12" s="37">
        <v>0.23151125401929259</v>
      </c>
      <c r="BE12" s="37">
        <v>0.21090909090909091</v>
      </c>
      <c r="BF12" s="37">
        <v>0.21254355400696864</v>
      </c>
      <c r="BG12" s="37">
        <v>0.18352059925093633</v>
      </c>
      <c r="BH12" s="37"/>
      <c r="BI12" s="37"/>
      <c r="BJ12" s="37"/>
      <c r="BK12" s="37"/>
      <c r="BL12" s="37"/>
      <c r="BM12" s="37"/>
      <c r="BN12" s="33"/>
      <c r="BO12" s="33"/>
      <c r="BP12" s="33"/>
      <c r="BQ12" s="33"/>
      <c r="BR12" s="33"/>
      <c r="BS12" s="33"/>
      <c r="BT12" s="33" t="s">
        <v>17</v>
      </c>
      <c r="BU12" s="36">
        <f>VLOOKUP($B$3,$U$114:$AG$127,2,FALSE)</f>
        <v>0</v>
      </c>
      <c r="BV12" s="36">
        <f>VLOOKUP($B$3,$U$114:$AG$127,3,FALSE)</f>
        <v>0</v>
      </c>
      <c r="BW12" s="36">
        <f>VLOOKUP($B$3,$U$114:$AG$127,4,FALSE)</f>
        <v>0</v>
      </c>
      <c r="BX12" s="36">
        <f>VLOOKUP($B$3,$U$114:$AG$127,5,FALSE)</f>
        <v>0</v>
      </c>
      <c r="BY12" s="36">
        <f>VLOOKUP($B$3,$U$114:$AG$127,6,FALSE)</f>
        <v>0</v>
      </c>
      <c r="BZ12" s="36">
        <f>VLOOKUP($B$3,$U$114:$AG$127,7,FALSE)</f>
        <v>1</v>
      </c>
      <c r="CA12" s="36">
        <f>VLOOKUP($B$3,$U$114:$AG$127,8,FALSE)</f>
        <v>1</v>
      </c>
      <c r="CB12" s="36">
        <f>VLOOKUP($B$3,$U$114:$AG$127,9,FALSE)</f>
        <v>1</v>
      </c>
      <c r="CC12" s="36">
        <f>VLOOKUP($B$3,$U$114:$AG$127,10,FALSE)</f>
        <v>1</v>
      </c>
      <c r="CD12" s="36">
        <f>VLOOKUP($B$3,$U$114:$AG$127,11,FALSE)</f>
        <v>1</v>
      </c>
      <c r="CE12" s="36">
        <f>VLOOKUP($B$3,$U$114:$AG$127,12,FALSE)</f>
        <v>1</v>
      </c>
      <c r="CF12" s="36">
        <f>VLOOKUP($B$3,$U$114:$AG$127,13,FALSE)</f>
        <v>1</v>
      </c>
      <c r="CG12" s="36">
        <f t="shared" ref="CG12:CY12" si="18">VLOOKUP($B$3,$U$114:$AZ$127,CG3,FALSE)</f>
        <v>1</v>
      </c>
      <c r="CH12" s="36">
        <f t="shared" si="18"/>
        <v>1</v>
      </c>
      <c r="CI12" s="36">
        <f t="shared" si="18"/>
        <v>1</v>
      </c>
      <c r="CJ12" s="36">
        <f t="shared" si="18"/>
        <v>1</v>
      </c>
      <c r="CK12" s="36">
        <f t="shared" si="18"/>
        <v>1</v>
      </c>
      <c r="CL12" s="36">
        <f t="shared" si="18"/>
        <v>1</v>
      </c>
      <c r="CM12" s="36">
        <f t="shared" si="18"/>
        <v>1</v>
      </c>
      <c r="CN12" s="36">
        <f t="shared" si="18"/>
        <v>1</v>
      </c>
      <c r="CO12" s="36">
        <f t="shared" si="18"/>
        <v>1</v>
      </c>
      <c r="CP12" s="36">
        <f t="shared" si="18"/>
        <v>1</v>
      </c>
      <c r="CQ12" s="36">
        <f t="shared" si="18"/>
        <v>1</v>
      </c>
      <c r="CR12" s="36">
        <f t="shared" si="18"/>
        <v>1</v>
      </c>
      <c r="CS12" s="36">
        <f t="shared" si="18"/>
        <v>1</v>
      </c>
      <c r="CT12" s="36">
        <f t="shared" si="18"/>
        <v>1</v>
      </c>
      <c r="CU12" s="36">
        <f t="shared" si="18"/>
        <v>1</v>
      </c>
      <c r="CV12" s="36">
        <f t="shared" si="18"/>
        <v>1</v>
      </c>
      <c r="CW12" s="36">
        <f t="shared" si="18"/>
        <v>1</v>
      </c>
      <c r="CX12" s="36">
        <f t="shared" si="18"/>
        <v>1</v>
      </c>
      <c r="CY12" s="36">
        <f t="shared" si="18"/>
        <v>1</v>
      </c>
      <c r="CZ12" s="36">
        <f>VLOOKUP($B$3,$U$114:$BG$127,CZ3,FALSE)</f>
        <v>1</v>
      </c>
      <c r="DA12" s="36">
        <f t="shared" ref="DA12:DE12" si="19">VLOOKUP($B$3,$U$114:$BG$127,DA3,FALSE)</f>
        <v>1</v>
      </c>
      <c r="DB12" s="36">
        <f t="shared" si="19"/>
        <v>1</v>
      </c>
      <c r="DC12" s="36">
        <f t="shared" si="19"/>
        <v>1</v>
      </c>
      <c r="DD12" s="36">
        <f t="shared" si="19"/>
        <v>1</v>
      </c>
      <c r="DE12" s="36">
        <f t="shared" si="19"/>
        <v>0</v>
      </c>
      <c r="DF12" s="36">
        <f>VLOOKUP($B$3,$U$114:$BL$127,DF3,FALSE)</f>
        <v>1</v>
      </c>
      <c r="DG12" s="36">
        <f t="shared" ref="DG12:DK12" si="20">VLOOKUP($B$3,$U$114:$BL$127,DG3,FALSE)</f>
        <v>0</v>
      </c>
      <c r="DH12" s="36">
        <f t="shared" si="20"/>
        <v>0</v>
      </c>
      <c r="DI12" s="36">
        <f t="shared" si="20"/>
        <v>0</v>
      </c>
      <c r="DJ12" s="36">
        <f t="shared" si="20"/>
        <v>0</v>
      </c>
      <c r="DK12" s="36">
        <f t="shared" si="20"/>
        <v>0</v>
      </c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</row>
    <row r="13" spans="2:148" x14ac:dyDescent="0.25">
      <c r="T13" s="32"/>
      <c r="U13" s="33" t="s">
        <v>5</v>
      </c>
      <c r="V13" s="36"/>
      <c r="W13" s="36"/>
      <c r="X13" s="36"/>
      <c r="Y13" s="36"/>
      <c r="Z13" s="36"/>
      <c r="AA13" s="36">
        <v>0.28000000000000003</v>
      </c>
      <c r="AB13" s="36">
        <v>0.26</v>
      </c>
      <c r="AC13" s="36">
        <v>0.25</v>
      </c>
      <c r="AD13" s="36">
        <v>0.27</v>
      </c>
      <c r="AE13" s="36">
        <v>0.45</v>
      </c>
      <c r="AF13" s="36">
        <v>0.42</v>
      </c>
      <c r="AG13" s="37">
        <v>0.37339606501283146</v>
      </c>
      <c r="AH13" s="37">
        <v>0.36144578313253012</v>
      </c>
      <c r="AI13" s="37">
        <v>0.35057003257328989</v>
      </c>
      <c r="AJ13" s="36">
        <v>0.31679237792774911</v>
      </c>
      <c r="AK13" s="37">
        <v>0.29900199600798405</v>
      </c>
      <c r="AL13" s="37">
        <v>0.29309614570097414</v>
      </c>
      <c r="AM13" s="37">
        <v>0.28420523138832998</v>
      </c>
      <c r="AN13" s="37">
        <v>0.28919045390734677</v>
      </c>
      <c r="AO13" s="37">
        <v>0.25677222434185426</v>
      </c>
      <c r="AP13" s="37">
        <v>0.35513626834381551</v>
      </c>
      <c r="AQ13" s="37">
        <v>0.43314366998577525</v>
      </c>
      <c r="AR13" s="37">
        <v>0.4158131913150348</v>
      </c>
      <c r="AS13" s="37">
        <v>0.38087712366653498</v>
      </c>
      <c r="AT13" s="37">
        <v>0.36961285609934258</v>
      </c>
      <c r="AU13" s="37">
        <v>0.3416052733617681</v>
      </c>
      <c r="AV13" s="37">
        <v>0.3391787852865697</v>
      </c>
      <c r="AW13" s="37">
        <v>0.31692307692307692</v>
      </c>
      <c r="AX13" s="37">
        <v>0.29753340184994859</v>
      </c>
      <c r="AY13" s="37">
        <v>0.2944706386626661</v>
      </c>
      <c r="AZ13" s="37">
        <v>0.27087033747779754</v>
      </c>
      <c r="BA13" s="37">
        <v>0.32391879964695497</v>
      </c>
      <c r="BB13" s="37">
        <v>0.30835998172681589</v>
      </c>
      <c r="BC13" s="37">
        <v>0.26816745655608215</v>
      </c>
      <c r="BD13" s="37">
        <v>0.26738180373460468</v>
      </c>
      <c r="BE13" s="37">
        <v>0.25724637681159418</v>
      </c>
      <c r="BF13" s="37">
        <v>0.25137470542026707</v>
      </c>
      <c r="BG13" s="37">
        <v>0.23991853360488799</v>
      </c>
      <c r="BH13" s="37"/>
      <c r="BI13" s="37"/>
      <c r="BJ13" s="37"/>
      <c r="BK13" s="37"/>
      <c r="BL13" s="37"/>
      <c r="BM13" s="37"/>
      <c r="BN13" s="33"/>
      <c r="BO13" s="33"/>
      <c r="BP13" s="33"/>
      <c r="BQ13" s="33"/>
      <c r="BR13" s="33"/>
      <c r="BS13" s="33"/>
      <c r="BT13" s="33" t="s">
        <v>16</v>
      </c>
      <c r="BU13" s="36">
        <f>VLOOKUP($B$3,$U$132:$AG$145,2,FALSE)</f>
        <v>0</v>
      </c>
      <c r="BV13" s="36">
        <f>VLOOKUP($B$3,$U$132:$AG$145,3,FALSE)</f>
        <v>0</v>
      </c>
      <c r="BW13" s="36">
        <f>VLOOKUP($B$3,$U$132:$AG$145,4,FALSE)</f>
        <v>0</v>
      </c>
      <c r="BX13" s="36">
        <f>VLOOKUP($B$3,$U$132:$AG$145,5,FALSE)</f>
        <v>0</v>
      </c>
      <c r="BY13" s="36">
        <f>VLOOKUP($B$3,$U$132:$AG$145,6,FALSE)</f>
        <v>0</v>
      </c>
      <c r="BZ13" s="36">
        <f>VLOOKUP($B$3,$U$132:$AG$145,7,FALSE)</f>
        <v>0.77</v>
      </c>
      <c r="CA13" s="36">
        <f>VLOOKUP($B$3,$U$132:$AG$145,8,FALSE)</f>
        <v>0.6</v>
      </c>
      <c r="CB13" s="36">
        <f>VLOOKUP($B$3,$U$132:$AG$145,9,FALSE)</f>
        <v>0.45</v>
      </c>
      <c r="CC13" s="36">
        <f>VLOOKUP($B$3,$U$132:$AG$145,10,FALSE)</f>
        <v>0.38</v>
      </c>
      <c r="CD13" s="36">
        <f>VLOOKUP($B$3,$U$132:$AG$145,11,FALSE)</f>
        <v>0.3</v>
      </c>
      <c r="CE13" s="36">
        <f>VLOOKUP($B$3,$U$132:$AG$145,12,FALSE)</f>
        <v>0.24</v>
      </c>
      <c r="CF13" s="36">
        <f>VLOOKUP($B$3,$U$132:$AG$145,13,FALSE)</f>
        <v>0.4030465212021408</v>
      </c>
      <c r="CG13" s="36">
        <f t="shared" ref="CG13:CY13" si="21">VLOOKUP($B$3,$U$132:$AZ$145,CG3,FALSE)</f>
        <v>0.31591530054644806</v>
      </c>
      <c r="CH13" s="36">
        <f t="shared" si="21"/>
        <v>0.23397913561847988</v>
      </c>
      <c r="CI13" s="36">
        <f t="shared" si="21"/>
        <v>0.3271285763529817</v>
      </c>
      <c r="CJ13" s="36">
        <f t="shared" si="21"/>
        <v>0.27002023706273487</v>
      </c>
      <c r="CK13" s="36">
        <f t="shared" si="21"/>
        <v>0.2094201063560395</v>
      </c>
      <c r="CL13" s="36">
        <f t="shared" si="21"/>
        <v>0.20937944102321174</v>
      </c>
      <c r="CM13" s="36">
        <f t="shared" si="21"/>
        <v>0.25911026975863699</v>
      </c>
      <c r="CN13" s="36">
        <f t="shared" si="21"/>
        <v>0.19321533923303835</v>
      </c>
      <c r="CO13" s="36">
        <f t="shared" si="21"/>
        <v>0.19684542586750789</v>
      </c>
      <c r="CP13" s="36">
        <f t="shared" si="21"/>
        <v>0.20580964153275649</v>
      </c>
      <c r="CQ13" s="36">
        <f t="shared" si="21"/>
        <v>0.20738023305999137</v>
      </c>
      <c r="CR13" s="36">
        <f t="shared" si="21"/>
        <v>0.34043173862310383</v>
      </c>
      <c r="CS13" s="36">
        <f t="shared" si="21"/>
        <v>0.2955043859649123</v>
      </c>
      <c r="CT13" s="36">
        <f t="shared" si="21"/>
        <v>0.28008874098724346</v>
      </c>
      <c r="CU13" s="36">
        <f t="shared" si="21"/>
        <v>0.26836492890995262</v>
      </c>
      <c r="CV13" s="36">
        <f t="shared" si="21"/>
        <v>0.25889266934735539</v>
      </c>
      <c r="CW13" s="36">
        <f t="shared" si="21"/>
        <v>0.2501609787508049</v>
      </c>
      <c r="CX13" s="36">
        <f t="shared" si="21"/>
        <v>0.19689836610357242</v>
      </c>
      <c r="CY13" s="36">
        <f t="shared" si="21"/>
        <v>0.15976482617586912</v>
      </c>
      <c r="CZ13" s="36">
        <f>VLOOKUP($B$3,$U$132:$BG$145,CZ3,FALSE)</f>
        <v>0.85624999999999996</v>
      </c>
      <c r="DA13" s="36">
        <f t="shared" ref="DA13:DE13" si="22">VLOOKUP($B$3,$U$132:$BG$145,DA3,FALSE)</f>
        <v>0.75591494459418984</v>
      </c>
      <c r="DB13" s="36">
        <f t="shared" si="22"/>
        <v>0.63540669856459331</v>
      </c>
      <c r="DC13" s="36">
        <f t="shared" si="22"/>
        <v>0.50032743942370661</v>
      </c>
      <c r="DD13" s="36">
        <f t="shared" si="22"/>
        <v>0.34868863483523871</v>
      </c>
      <c r="DE13" s="36">
        <f t="shared" si="22"/>
        <v>0.23748834317687287</v>
      </c>
      <c r="DF13" s="36">
        <f>VLOOKUP($B$3,$U$132:$BL$145,DF3,FALSE)</f>
        <v>0.20411871592973954</v>
      </c>
      <c r="DG13" s="36">
        <f t="shared" ref="DG13:DK13" si="23">VLOOKUP($B$3,$U$132:$BL$145,DG3,FALSE)</f>
        <v>0</v>
      </c>
      <c r="DH13" s="36">
        <f t="shared" si="23"/>
        <v>0</v>
      </c>
      <c r="DI13" s="36">
        <f t="shared" si="23"/>
        <v>0</v>
      </c>
      <c r="DJ13" s="36">
        <f t="shared" si="23"/>
        <v>0</v>
      </c>
      <c r="DK13" s="36">
        <f t="shared" si="23"/>
        <v>0</v>
      </c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</row>
    <row r="14" spans="2:148" x14ac:dyDescent="0.25">
      <c r="T14" s="32"/>
      <c r="U14" s="33" t="s">
        <v>4</v>
      </c>
      <c r="V14" s="36"/>
      <c r="W14" s="36"/>
      <c r="X14" s="36"/>
      <c r="Y14" s="36"/>
      <c r="Z14" s="36"/>
      <c r="AA14" s="36">
        <v>0.21</v>
      </c>
      <c r="AB14" s="36">
        <v>0.21</v>
      </c>
      <c r="AC14" s="36">
        <v>0.19</v>
      </c>
      <c r="AD14" s="36">
        <v>0.3</v>
      </c>
      <c r="AE14" s="36">
        <v>0.41</v>
      </c>
      <c r="AF14" s="36">
        <v>0.39</v>
      </c>
      <c r="AG14" s="37">
        <v>0.36579841449603623</v>
      </c>
      <c r="AH14" s="37">
        <v>0.36460176991150445</v>
      </c>
      <c r="AI14" s="37">
        <v>0.33173996175908221</v>
      </c>
      <c r="AJ14" s="36">
        <v>0.30449251247920134</v>
      </c>
      <c r="AK14" s="37">
        <v>0.2388888888888889</v>
      </c>
      <c r="AL14" s="37">
        <v>0.22681281618887014</v>
      </c>
      <c r="AM14" s="37">
        <v>0.23251748251748253</v>
      </c>
      <c r="AN14" s="37">
        <v>0.24483043837882548</v>
      </c>
      <c r="AO14" s="37">
        <v>0.22597864768683273</v>
      </c>
      <c r="AP14" s="37">
        <v>0.2691924227318046</v>
      </c>
      <c r="AQ14" s="37">
        <v>0.38255977496483823</v>
      </c>
      <c r="AR14" s="37">
        <v>0.37190082644628097</v>
      </c>
      <c r="AS14" s="37">
        <v>0.39104477611940297</v>
      </c>
      <c r="AT14" s="37">
        <v>0.36832412523020258</v>
      </c>
      <c r="AU14" s="37">
        <v>0.3248987854251012</v>
      </c>
      <c r="AV14" s="37">
        <v>0.31601731601731603</v>
      </c>
      <c r="AW14" s="37">
        <v>0.27486187845303867</v>
      </c>
      <c r="AX14" s="37">
        <v>0.24819277108433735</v>
      </c>
      <c r="AY14" s="37">
        <v>0.25236593059936907</v>
      </c>
      <c r="AZ14" s="37">
        <v>0.23904761904761904</v>
      </c>
      <c r="BA14" s="37">
        <v>0.25047801147227533</v>
      </c>
      <c r="BB14" s="37">
        <v>0.25156669650850494</v>
      </c>
      <c r="BC14" s="37">
        <v>0.24475524475524477</v>
      </c>
      <c r="BD14" s="37">
        <v>0.21355397951142632</v>
      </c>
      <c r="BE14" s="37">
        <v>0.20017559262510976</v>
      </c>
      <c r="BF14" s="37">
        <v>0.1950509461426492</v>
      </c>
      <c r="BG14" s="37">
        <v>0.19832189168573608</v>
      </c>
      <c r="BH14" s="37"/>
      <c r="BI14" s="37"/>
      <c r="BJ14" s="37"/>
      <c r="BK14" s="37"/>
      <c r="BL14" s="37"/>
      <c r="BM14" s="37"/>
      <c r="BN14" s="33"/>
      <c r="BO14" s="33"/>
      <c r="BP14" s="33"/>
      <c r="BQ14" s="33"/>
      <c r="BR14" s="33"/>
      <c r="BS14" s="33"/>
      <c r="BT14" s="33" t="s">
        <v>36</v>
      </c>
      <c r="BU14" s="36">
        <f>VLOOKUP($B$3,$U$150:$AG$163,2,FALSE)</f>
        <v>0</v>
      </c>
      <c r="BV14" s="36">
        <f>VLOOKUP($B$3,$U$150:$AG$163,3,FALSE)</f>
        <v>0</v>
      </c>
      <c r="BW14" s="36">
        <f>VLOOKUP($B$3,$U$150:$AG$163,4,FALSE)</f>
        <v>0</v>
      </c>
      <c r="BX14" s="36">
        <f>VLOOKUP($B$3,$U$150:$AG$163,5,FALSE)</f>
        <v>0</v>
      </c>
      <c r="BY14" s="36">
        <f>VLOOKUP($B$3,$U$150:$AG$163,6,FALSE)</f>
        <v>0</v>
      </c>
      <c r="BZ14" s="36">
        <f>VLOOKUP($B$3,$U$150:$AG$163,7,FALSE)</f>
        <v>0.98</v>
      </c>
      <c r="CA14" s="36">
        <f>VLOOKUP($B$3,$U$150:$AG$163,8,FALSE)</f>
        <v>0.99</v>
      </c>
      <c r="CB14" s="36">
        <f>VLOOKUP($B$3,$U$150:$AG$163,9,FALSE)</f>
        <v>0.99</v>
      </c>
      <c r="CC14" s="36">
        <f>VLOOKUP($B$3,$U$150:$AG$163,10,FALSE)</f>
        <v>0.97</v>
      </c>
      <c r="CD14" s="36">
        <f>VLOOKUP($B$3,$U$150:$AG$163,11,FALSE)</f>
        <v>0.97</v>
      </c>
      <c r="CE14" s="36">
        <f>VLOOKUP($B$3,$U$150:$AG$163,12,FALSE)</f>
        <v>0.99</v>
      </c>
      <c r="CF14" s="36">
        <f>VLOOKUP($B$3,$U$150:$AG$163,13,FALSE)</f>
        <v>0.99416342412451364</v>
      </c>
      <c r="CG14" s="36">
        <f t="shared" ref="CG14:CY14" si="24">VLOOKUP($B$3,$U$150:$AZ$163,CG3,FALSE)</f>
        <v>0.98097601323407779</v>
      </c>
      <c r="CH14" s="36">
        <f t="shared" si="24"/>
        <v>0.99059266227657572</v>
      </c>
      <c r="CI14" s="36">
        <f t="shared" si="24"/>
        <v>0.9850220264317181</v>
      </c>
      <c r="CJ14" s="36">
        <f t="shared" si="24"/>
        <v>0.99745331069609511</v>
      </c>
      <c r="CK14" s="36">
        <f t="shared" si="24"/>
        <v>0.98464317976513094</v>
      </c>
      <c r="CL14" s="36">
        <f t="shared" si="24"/>
        <v>0.99650655021834056</v>
      </c>
      <c r="CM14" s="36">
        <f t="shared" si="24"/>
        <v>0.99082568807339455</v>
      </c>
      <c r="CN14" s="36">
        <f t="shared" si="24"/>
        <v>0.99758454106280192</v>
      </c>
      <c r="CO14" s="36">
        <f t="shared" si="24"/>
        <v>0.99227799227799229</v>
      </c>
      <c r="CP14" s="36">
        <f t="shared" si="24"/>
        <v>0.9834299917149959</v>
      </c>
      <c r="CQ14" s="36">
        <f t="shared" si="24"/>
        <v>0.97558494404883012</v>
      </c>
      <c r="CR14" s="36">
        <f t="shared" si="24"/>
        <v>0.98633017875920082</v>
      </c>
      <c r="CS14" s="36">
        <f t="shared" si="24"/>
        <v>0.96862348178137647</v>
      </c>
      <c r="CT14" s="36">
        <f t="shared" si="24"/>
        <v>0.9912109375</v>
      </c>
      <c r="CU14" s="36">
        <f t="shared" si="24"/>
        <v>0.99782844733984799</v>
      </c>
      <c r="CV14" s="36">
        <f t="shared" si="24"/>
        <v>0.99880239520958081</v>
      </c>
      <c r="CW14" s="36">
        <f t="shared" si="24"/>
        <v>0.99886877828054299</v>
      </c>
      <c r="CX14" s="36">
        <f t="shared" si="24"/>
        <v>1</v>
      </c>
      <c r="CY14" s="36">
        <f t="shared" si="24"/>
        <v>1</v>
      </c>
      <c r="CZ14" s="36">
        <f>VLOOKUP($B$3,$U$150:$BG$163,CZ3,FALSE)</f>
        <v>0.99753997539975403</v>
      </c>
      <c r="DA14" s="36">
        <f t="shared" ref="DA14:DE14" si="25">VLOOKUP($B$3,$U$150:$BG$163,DA3,FALSE)</f>
        <v>0.9939172749391727</v>
      </c>
      <c r="DB14" s="36">
        <f t="shared" si="25"/>
        <v>0.99101412066752248</v>
      </c>
      <c r="DC14" s="36">
        <f t="shared" si="25"/>
        <v>0.96736842105263154</v>
      </c>
      <c r="DD14" s="36">
        <f t="shared" si="25"/>
        <v>0.97789473684210526</v>
      </c>
      <c r="DE14" s="36">
        <f t="shared" si="25"/>
        <v>0.99570354457572507</v>
      </c>
      <c r="DF14" s="36">
        <f>VLOOKUP($B$3,$U$150:$BL$163,DF3,FALSE)</f>
        <v>0.99857549857549854</v>
      </c>
      <c r="DG14" s="36">
        <f t="shared" ref="DG14:DK14" si="26">VLOOKUP($B$3,$U$150:$BL$163,DG3,FALSE)</f>
        <v>0</v>
      </c>
      <c r="DH14" s="36">
        <f t="shared" si="26"/>
        <v>0</v>
      </c>
      <c r="DI14" s="36">
        <f t="shared" si="26"/>
        <v>0</v>
      </c>
      <c r="DJ14" s="36">
        <f t="shared" si="26"/>
        <v>0</v>
      </c>
      <c r="DK14" s="36">
        <f t="shared" si="26"/>
        <v>0</v>
      </c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</row>
    <row r="15" spans="2:148" x14ac:dyDescent="0.25">
      <c r="T15" s="32"/>
      <c r="U15" s="33" t="s">
        <v>64</v>
      </c>
      <c r="V15" s="36"/>
      <c r="W15" s="36"/>
      <c r="X15" s="36"/>
      <c r="Y15" s="36"/>
      <c r="Z15" s="36"/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7">
        <v>0</v>
      </c>
      <c r="AH15" s="37">
        <v>0.27</v>
      </c>
      <c r="AI15" s="37">
        <v>0.21</v>
      </c>
      <c r="AJ15" s="36">
        <v>0.23604060913705585</v>
      </c>
      <c r="AK15" s="37">
        <v>0.22519083969465647</v>
      </c>
      <c r="AL15" s="37">
        <v>0.24489795918367346</v>
      </c>
      <c r="AM15" s="37">
        <v>0.27515723270440251</v>
      </c>
      <c r="AN15" s="37">
        <v>0.1853997682502897</v>
      </c>
      <c r="AO15" s="37">
        <v>0.18362573099415205</v>
      </c>
      <c r="AP15" s="37">
        <v>0.30779220779220778</v>
      </c>
      <c r="AQ15" s="37">
        <v>0.51017811704834604</v>
      </c>
      <c r="AR15" s="37">
        <v>0.49017038007863695</v>
      </c>
      <c r="AS15" s="37">
        <v>0.50436953807740326</v>
      </c>
      <c r="AT15" s="37"/>
      <c r="AU15" s="37"/>
      <c r="AV15" s="37"/>
      <c r="AW15" s="37"/>
      <c r="AX15" s="37"/>
      <c r="AY15" s="37"/>
      <c r="AZ15" s="37"/>
      <c r="BA15" s="37"/>
      <c r="BB15" s="37">
        <v>0.33333333333333331</v>
      </c>
      <c r="BC15" s="37">
        <v>0.30769230769230771</v>
      </c>
      <c r="BD15" s="37">
        <v>0.36</v>
      </c>
      <c r="BE15" s="37">
        <v>0.26923076923076922</v>
      </c>
      <c r="BF15" s="37">
        <v>8.771929824561403E-2</v>
      </c>
      <c r="BG15" s="37">
        <v>0.11267605633802817</v>
      </c>
      <c r="BH15" s="37"/>
      <c r="BI15" s="37"/>
      <c r="BJ15" s="37"/>
      <c r="BK15" s="37"/>
      <c r="BL15" s="37"/>
      <c r="BM15" s="37"/>
      <c r="BN15" s="33"/>
      <c r="BO15" s="33"/>
      <c r="BP15" s="33"/>
      <c r="BQ15" s="33"/>
      <c r="BR15" s="33"/>
      <c r="BS15" s="33"/>
      <c r="BT15" s="33" t="s">
        <v>14</v>
      </c>
      <c r="BU15" s="36">
        <f>VLOOKUP($B$3,$U$168:$AG$181,2,FALSE)</f>
        <v>0</v>
      </c>
      <c r="BV15" s="36">
        <f>VLOOKUP($B$3,$U$168:$AG$181,3,FALSE)</f>
        <v>0</v>
      </c>
      <c r="BW15" s="36">
        <f>VLOOKUP($B$3,$U$168:$AG$181,4,FALSE)</f>
        <v>0</v>
      </c>
      <c r="BX15" s="36">
        <f>VLOOKUP($B$3,$U$168:$AG$181,5,FALSE)</f>
        <v>0</v>
      </c>
      <c r="BY15" s="36">
        <f>VLOOKUP($B$3,$U$168:$AG$181,6,FALSE)</f>
        <v>0</v>
      </c>
      <c r="BZ15" s="36">
        <f>VLOOKUP($B$3,$U$168:$AG$181,7,FALSE)</f>
        <v>0.36</v>
      </c>
      <c r="CA15" s="36">
        <f>VLOOKUP($B$3,$U$168:$AG$181,8,FALSE)</f>
        <v>0.35</v>
      </c>
      <c r="CB15" s="36">
        <f>VLOOKUP($B$3,$U$168:$AG$181,9,FALSE)</f>
        <v>0.31</v>
      </c>
      <c r="CC15" s="36">
        <f>VLOOKUP($B$3,$U$168:$AG$181,10,FALSE)</f>
        <v>0.34</v>
      </c>
      <c r="CD15" s="36">
        <f>VLOOKUP($B$3,$U$168:$AG$181,11,FALSE)</f>
        <v>0.31</v>
      </c>
      <c r="CE15" s="36">
        <f>VLOOKUP($B$3,$U$168:$AG$181,12,FALSE)</f>
        <v>0.33</v>
      </c>
      <c r="CF15" s="36">
        <f>VLOOKUP($B$3,$U$168:$AG$181,13,FALSE)</f>
        <v>0.30612244897959184</v>
      </c>
      <c r="CG15" s="36">
        <f t="shared" ref="CG15:CY15" si="27">VLOOKUP($B$3,$U$168:$AZ$181,CG3,FALSE)</f>
        <v>0.37455830388692579</v>
      </c>
      <c r="CH15" s="36">
        <f t="shared" si="27"/>
        <v>0.29741379310344829</v>
      </c>
      <c r="CI15" s="36">
        <f t="shared" si="27"/>
        <v>0.23170731707317074</v>
      </c>
      <c r="CJ15" s="36">
        <f t="shared" si="27"/>
        <v>0.32786885245901637</v>
      </c>
      <c r="CK15" s="36">
        <f t="shared" si="27"/>
        <v>0.37264150943396224</v>
      </c>
      <c r="CL15" s="36">
        <f t="shared" si="27"/>
        <v>0.31660231660231658</v>
      </c>
      <c r="CM15" s="36">
        <f t="shared" si="27"/>
        <v>0.36206896551724138</v>
      </c>
      <c r="CN15" s="36">
        <f t="shared" si="27"/>
        <v>0.3359073359073359</v>
      </c>
      <c r="CO15" s="36">
        <f t="shared" si="27"/>
        <v>0.37850467289719625</v>
      </c>
      <c r="CP15" s="36">
        <f t="shared" si="27"/>
        <v>0.35856573705179284</v>
      </c>
      <c r="CQ15" s="36">
        <f t="shared" si="27"/>
        <v>0.3632286995515695</v>
      </c>
      <c r="CR15" s="36">
        <f t="shared" si="27"/>
        <v>0.35922330097087379</v>
      </c>
      <c r="CS15" s="36">
        <f t="shared" si="27"/>
        <v>0.39269406392694062</v>
      </c>
      <c r="CT15" s="36">
        <f t="shared" si="27"/>
        <v>0.30593607305936071</v>
      </c>
      <c r="CU15" s="36">
        <f t="shared" si="27"/>
        <v>0.27218934911242604</v>
      </c>
      <c r="CV15" s="36">
        <f t="shared" si="27"/>
        <v>0.38725490196078433</v>
      </c>
      <c r="CW15" s="36">
        <f t="shared" si="27"/>
        <v>0.28240740740740738</v>
      </c>
      <c r="CX15" s="36">
        <f t="shared" si="27"/>
        <v>0.19844357976653695</v>
      </c>
      <c r="CY15" s="36">
        <f t="shared" si="27"/>
        <v>0.20814479638009051</v>
      </c>
      <c r="CZ15" s="36">
        <f>VLOOKUP($B$3,$U$168:$BG$181,CZ3,FALSE)</f>
        <v>0.3165137614678899</v>
      </c>
      <c r="DA15" s="36">
        <f t="shared" ref="DA15:DE15" si="28">VLOOKUP($B$3,$U$168:$BG$181,DA3,FALSE)</f>
        <v>0.28310502283105021</v>
      </c>
      <c r="DB15" s="36">
        <f t="shared" si="28"/>
        <v>0.26666666666666666</v>
      </c>
      <c r="DC15" s="36">
        <f t="shared" si="28"/>
        <v>0.2878787878787879</v>
      </c>
      <c r="DD15" s="36">
        <f t="shared" si="28"/>
        <v>0.31349206349206349</v>
      </c>
      <c r="DE15" s="36">
        <f t="shared" si="28"/>
        <v>0.27192982456140352</v>
      </c>
      <c r="DF15" s="36">
        <f>VLOOKUP($B$3,$U$168:$BL$181,DF3,FALSE)</f>
        <v>0.31927710843373491</v>
      </c>
      <c r="DG15" s="36">
        <f t="shared" ref="DG15:DK15" si="29">VLOOKUP($B$3,$U$168:$BL$181,DG3,FALSE)</f>
        <v>0</v>
      </c>
      <c r="DH15" s="36">
        <f t="shared" si="29"/>
        <v>0</v>
      </c>
      <c r="DI15" s="36">
        <f t="shared" si="29"/>
        <v>0</v>
      </c>
      <c r="DJ15" s="36">
        <f t="shared" si="29"/>
        <v>0</v>
      </c>
      <c r="DK15" s="36">
        <f t="shared" si="29"/>
        <v>0</v>
      </c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</row>
    <row r="16" spans="2:148" x14ac:dyDescent="0.25">
      <c r="T16" s="32"/>
      <c r="U16" s="33" t="s">
        <v>38</v>
      </c>
      <c r="V16" s="36"/>
      <c r="W16" s="36"/>
      <c r="X16" s="36"/>
      <c r="Y16" s="36"/>
      <c r="Z16" s="36"/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7">
        <v>0</v>
      </c>
      <c r="AH16" s="37">
        <v>0.27</v>
      </c>
      <c r="AI16" s="37">
        <v>0.21</v>
      </c>
      <c r="AJ16" s="36">
        <v>0.23604060913705585</v>
      </c>
      <c r="AK16" s="37">
        <v>0.22519083969465647</v>
      </c>
      <c r="AL16" s="37">
        <v>0.24489795918367346</v>
      </c>
      <c r="AM16" s="37">
        <v>0.27515723270440251</v>
      </c>
      <c r="AN16" s="37">
        <v>0.1853997682502897</v>
      </c>
      <c r="AO16" s="37">
        <v>0.18362573099415205</v>
      </c>
      <c r="AP16" s="37">
        <v>0.30779220779220778</v>
      </c>
      <c r="AQ16" s="37">
        <v>0.51017811704834604</v>
      </c>
      <c r="AR16" s="37">
        <v>0.49017038007863695</v>
      </c>
      <c r="AS16" s="37">
        <v>0.50436953807740326</v>
      </c>
      <c r="AT16" s="37">
        <v>0.481981981981982</v>
      </c>
      <c r="AU16" s="37">
        <v>0.45412311265969801</v>
      </c>
      <c r="AV16" s="37">
        <v>0.4796195652173913</v>
      </c>
      <c r="AW16" s="37">
        <v>0.38271604938271603</v>
      </c>
      <c r="AX16" s="37">
        <v>0.36159999999999998</v>
      </c>
      <c r="AY16" s="37">
        <v>0.32233502538071068</v>
      </c>
      <c r="AZ16" s="37">
        <v>0.33656509695290859</v>
      </c>
      <c r="BA16" s="37">
        <v>0.45689655172413796</v>
      </c>
      <c r="BB16" s="37">
        <v>0.45454545454545453</v>
      </c>
      <c r="BC16" s="37">
        <v>0.4144144144144144</v>
      </c>
      <c r="BD16" s="37">
        <v>0.38142857142857145</v>
      </c>
      <c r="BE16" s="37">
        <v>0.32890855457227136</v>
      </c>
      <c r="BF16" s="37">
        <v>0.31453634085213034</v>
      </c>
      <c r="BG16" s="37">
        <v>0.33595800524934383</v>
      </c>
      <c r="BH16" s="37"/>
      <c r="BI16" s="37"/>
      <c r="BJ16" s="37"/>
      <c r="BK16" s="37"/>
      <c r="BL16" s="37"/>
      <c r="BM16" s="37"/>
      <c r="BN16" s="33"/>
      <c r="BO16" s="33"/>
      <c r="BP16" s="33"/>
      <c r="BQ16" s="33"/>
      <c r="BR16" s="33"/>
      <c r="BS16" s="33"/>
      <c r="BT16" s="33" t="s">
        <v>13</v>
      </c>
      <c r="BU16" s="36">
        <f>VLOOKUP($B$3,$U$186:$AG$199,2,FALSE)</f>
        <v>0</v>
      </c>
      <c r="BV16" s="36">
        <f>VLOOKUP($B$3,$U$186:$AG$199,3,FALSE)</f>
        <v>0</v>
      </c>
      <c r="BW16" s="36">
        <f>VLOOKUP($B$3,$U$186:$AG$199,4,FALSE)</f>
        <v>0</v>
      </c>
      <c r="BX16" s="36">
        <f>VLOOKUP($B$3,$U$186:$AG$199,5,FALSE)</f>
        <v>0</v>
      </c>
      <c r="BY16" s="36">
        <f>VLOOKUP($B$3,$U$186:$AG$199,6,FALSE)</f>
        <v>0</v>
      </c>
      <c r="BZ16" s="36">
        <f>VLOOKUP($B$3,$U$186:$AG$199,7,FALSE)</f>
        <v>0.64</v>
      </c>
      <c r="CA16" s="36">
        <f>VLOOKUP($B$3,$U$186:$AG$199,8,FALSE)</f>
        <v>0.69</v>
      </c>
      <c r="CB16" s="36">
        <f>VLOOKUP($B$3,$U$186:$AG$199,9,FALSE)</f>
        <v>0.59</v>
      </c>
      <c r="CC16" s="36">
        <f>VLOOKUP($B$3,$U$186:$AG$199,10,FALSE)</f>
        <v>0.5</v>
      </c>
      <c r="CD16" s="36">
        <f>VLOOKUP($B$3,$U$186:$AG$199,11,FALSE)</f>
        <v>0.52</v>
      </c>
      <c r="CE16" s="36">
        <f>VLOOKUP($B$3,$U$186:$AG$199,12,FALSE)</f>
        <v>0.52</v>
      </c>
      <c r="CF16" s="36">
        <f>VLOOKUP($B$3,$U$186:$AG$199,13,FALSE)</f>
        <v>0.5</v>
      </c>
      <c r="CG16" s="36">
        <f t="shared" ref="CG16:CY16" si="30">VLOOKUP($B$3,$U$186:$AZ$199,CG3,FALSE)</f>
        <v>0.5357142857142857</v>
      </c>
      <c r="CH16" s="36">
        <f t="shared" si="30"/>
        <v>0.61290322580645162</v>
      </c>
      <c r="CI16" s="36">
        <f t="shared" si="30"/>
        <v>0.4375</v>
      </c>
      <c r="CJ16" s="36">
        <f t="shared" si="30"/>
        <v>0.6</v>
      </c>
      <c r="CK16" s="36">
        <f t="shared" si="30"/>
        <v>0.55555555555555558</v>
      </c>
      <c r="CL16" s="36">
        <f t="shared" si="30"/>
        <v>0.53846153846153844</v>
      </c>
      <c r="CM16" s="36">
        <f t="shared" si="30"/>
        <v>0.38636363636363635</v>
      </c>
      <c r="CN16" s="36">
        <f t="shared" si="30"/>
        <v>0.5357142857142857</v>
      </c>
      <c r="CO16" s="36">
        <f t="shared" si="30"/>
        <v>0.40909090909090912</v>
      </c>
      <c r="CP16" s="36">
        <f t="shared" si="30"/>
        <v>0.46666666666666667</v>
      </c>
      <c r="CQ16" s="36">
        <f t="shared" si="30"/>
        <v>0.4</v>
      </c>
      <c r="CR16" s="36">
        <f t="shared" si="30"/>
        <v>0.42307692307692307</v>
      </c>
      <c r="CS16" s="36">
        <f t="shared" si="30"/>
        <v>0.4</v>
      </c>
      <c r="CT16" s="36">
        <f t="shared" si="30"/>
        <v>0.81818181818181823</v>
      </c>
      <c r="CU16" s="36">
        <f t="shared" si="30"/>
        <v>0.5</v>
      </c>
      <c r="CV16" s="36">
        <f t="shared" si="30"/>
        <v>0.66666666666666663</v>
      </c>
      <c r="CW16" s="36">
        <f t="shared" si="30"/>
        <v>0.4375</v>
      </c>
      <c r="CX16" s="36">
        <f t="shared" si="30"/>
        <v>0.21739130434782608</v>
      </c>
      <c r="CY16" s="36">
        <f t="shared" si="30"/>
        <v>0.34482758620689657</v>
      </c>
      <c r="CZ16" s="36">
        <f>VLOOKUP($B$3,$U$186:$BG$199,CZ3,FALSE)</f>
        <v>0.5</v>
      </c>
      <c r="DA16" s="36">
        <f t="shared" ref="DA16:DE16" si="31">VLOOKUP($B$3,$U$186:$BG$199,DA3,FALSE)</f>
        <v>0.53846153846153844</v>
      </c>
      <c r="DB16" s="36">
        <f t="shared" si="31"/>
        <v>0.47058823529411764</v>
      </c>
      <c r="DC16" s="36">
        <f t="shared" si="31"/>
        <v>0.57894736842105265</v>
      </c>
      <c r="DD16" s="36">
        <f t="shared" si="31"/>
        <v>0.44</v>
      </c>
      <c r="DE16" s="36">
        <f t="shared" si="31"/>
        <v>0.47058823529411764</v>
      </c>
      <c r="DF16" s="36">
        <f>VLOOKUP($B$3,$U$186:$BL$199,DF3,FALSE)</f>
        <v>0.1111111111111111</v>
      </c>
      <c r="DG16" s="36">
        <f t="shared" ref="DG16:DK16" si="32">VLOOKUP($B$3,$U$186:$BL$199,DG3,FALSE)</f>
        <v>0</v>
      </c>
      <c r="DH16" s="36">
        <f t="shared" si="32"/>
        <v>0</v>
      </c>
      <c r="DI16" s="36">
        <f t="shared" si="32"/>
        <v>0</v>
      </c>
      <c r="DJ16" s="36">
        <f t="shared" si="32"/>
        <v>0</v>
      </c>
      <c r="DK16" s="36">
        <f t="shared" si="32"/>
        <v>0</v>
      </c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</row>
    <row r="17" spans="1:148" x14ac:dyDescent="0.25">
      <c r="T17" s="32"/>
      <c r="U17" s="33" t="s">
        <v>3</v>
      </c>
      <c r="V17" s="36"/>
      <c r="W17" s="36"/>
      <c r="X17" s="36"/>
      <c r="Y17" s="36"/>
      <c r="Z17" s="36"/>
      <c r="AA17" s="36">
        <v>0.23</v>
      </c>
      <c r="AB17" s="36">
        <v>0.21</v>
      </c>
      <c r="AC17" s="36">
        <v>0.24</v>
      </c>
      <c r="AD17" s="36">
        <v>0.24</v>
      </c>
      <c r="AE17" s="36">
        <v>0.5</v>
      </c>
      <c r="AF17" s="36">
        <v>0.49</v>
      </c>
      <c r="AG17" s="37">
        <v>0.40990990990990989</v>
      </c>
      <c r="AH17" s="37">
        <v>0.43147208121827413</v>
      </c>
      <c r="AI17" s="37">
        <v>0.42441860465116277</v>
      </c>
      <c r="AJ17" s="36">
        <v>0.36125654450261779</v>
      </c>
      <c r="AK17" s="37">
        <v>0.31739130434782609</v>
      </c>
      <c r="AL17" s="37">
        <v>0.28504672897196259</v>
      </c>
      <c r="AM17" s="37">
        <v>0.27631578947368424</v>
      </c>
      <c r="AN17" s="37">
        <v>0.28685258964143429</v>
      </c>
      <c r="AO17" s="37">
        <v>0.24324324324324326</v>
      </c>
      <c r="AP17" s="37">
        <v>0.31223628691983124</v>
      </c>
      <c r="AQ17" s="37">
        <v>0.32740213523131673</v>
      </c>
      <c r="AR17" s="37">
        <v>0.31415929203539822</v>
      </c>
      <c r="AS17" s="37">
        <v>0.28712871287128711</v>
      </c>
      <c r="AT17" s="37">
        <v>0.26548672566371684</v>
      </c>
      <c r="AU17" s="37">
        <v>0.23788546255506607</v>
      </c>
      <c r="AV17" s="37">
        <v>0.27876106194690264</v>
      </c>
      <c r="AW17" s="37">
        <v>0.24409448818897639</v>
      </c>
      <c r="AX17" s="37">
        <v>0.23622047244094488</v>
      </c>
      <c r="AY17" s="37">
        <v>0.2388888888888889</v>
      </c>
      <c r="AZ17" s="37">
        <v>0.19428571428571428</v>
      </c>
      <c r="BA17" s="37">
        <v>0.28444444444444444</v>
      </c>
      <c r="BB17" s="37">
        <v>0.32057416267942584</v>
      </c>
      <c r="BC17" s="37">
        <v>0.25896414342629481</v>
      </c>
      <c r="BD17" s="37">
        <v>0.24463519313304721</v>
      </c>
      <c r="BE17" s="37">
        <v>0.24444444444444444</v>
      </c>
      <c r="BF17" s="37">
        <v>0.27906976744186046</v>
      </c>
      <c r="BG17" s="37">
        <v>0.25961538461538464</v>
      </c>
      <c r="BH17" s="37"/>
      <c r="BI17" s="37"/>
      <c r="BJ17" s="37"/>
      <c r="BK17" s="37"/>
      <c r="BL17" s="37"/>
      <c r="BM17" s="37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</row>
    <row r="18" spans="1:148" x14ac:dyDescent="0.25">
      <c r="T18" s="32"/>
      <c r="U18" s="33" t="s">
        <v>2</v>
      </c>
      <c r="V18" s="36"/>
      <c r="W18" s="36"/>
      <c r="X18" s="36"/>
      <c r="Y18" s="36"/>
      <c r="Z18" s="36"/>
      <c r="AA18" s="36">
        <v>0.23</v>
      </c>
      <c r="AB18" s="36">
        <v>0.25</v>
      </c>
      <c r="AC18" s="36">
        <v>0.22</v>
      </c>
      <c r="AD18" s="36">
        <v>0.2</v>
      </c>
      <c r="AE18" s="36">
        <v>0.39</v>
      </c>
      <c r="AF18" s="36">
        <v>0.4</v>
      </c>
      <c r="AG18" s="37">
        <v>0.33483146067415731</v>
      </c>
      <c r="AH18" s="37">
        <v>0.33512544802867383</v>
      </c>
      <c r="AI18" s="37">
        <v>0.34500875656742558</v>
      </c>
      <c r="AJ18" s="36">
        <v>0.30035335689045939</v>
      </c>
      <c r="AK18" s="37">
        <v>0.26016260162601629</v>
      </c>
      <c r="AL18" s="37">
        <v>0.28448275862068967</v>
      </c>
      <c r="AM18" s="37">
        <v>0.28425357873210633</v>
      </c>
      <c r="AN18" s="37">
        <v>0.2699490662139219</v>
      </c>
      <c r="AO18" s="37">
        <v>0.26033057851239672</v>
      </c>
      <c r="AP18" s="37">
        <v>0.42884615384615382</v>
      </c>
      <c r="AQ18" s="37">
        <v>0.44516129032258067</v>
      </c>
      <c r="AR18" s="37">
        <v>0.41520467836257308</v>
      </c>
      <c r="AS18" s="37">
        <v>0.39847715736040606</v>
      </c>
      <c r="AT18" s="37">
        <v>0.37298387096774194</v>
      </c>
      <c r="AU18" s="37">
        <v>0.39058171745152354</v>
      </c>
      <c r="AV18" s="37">
        <v>0.37404580152671757</v>
      </c>
      <c r="AW18" s="37">
        <v>0.34304207119741098</v>
      </c>
      <c r="AX18" s="37">
        <v>0.29512893982808025</v>
      </c>
      <c r="AY18" s="37">
        <v>0.31700288184438041</v>
      </c>
      <c r="AZ18" s="37">
        <v>0.30632911392405066</v>
      </c>
      <c r="BA18" s="37">
        <v>0.34501347708894881</v>
      </c>
      <c r="BB18" s="37">
        <v>0.33791208791208793</v>
      </c>
      <c r="BC18" s="37">
        <v>0.34864864864864864</v>
      </c>
      <c r="BD18" s="37">
        <v>0.28116710875331563</v>
      </c>
      <c r="BE18" s="37">
        <v>0.26038781163434904</v>
      </c>
      <c r="BF18" s="37">
        <v>0.29866666666666669</v>
      </c>
      <c r="BG18" s="37">
        <v>0.30769230769230771</v>
      </c>
      <c r="BH18" s="37"/>
      <c r="BI18" s="37"/>
      <c r="BJ18" s="37"/>
      <c r="BK18" s="37"/>
      <c r="BL18" s="37"/>
      <c r="BM18" s="37"/>
      <c r="BN18" s="33"/>
      <c r="BO18" s="33"/>
      <c r="BP18" s="33"/>
      <c r="BQ18" s="33"/>
      <c r="BR18" s="33"/>
      <c r="BS18" s="33"/>
      <c r="BT18" s="33"/>
      <c r="BU18" s="35">
        <v>42370</v>
      </c>
      <c r="BV18" s="35">
        <v>42401</v>
      </c>
      <c r="BW18" s="35">
        <v>42430</v>
      </c>
      <c r="BX18" s="35">
        <v>42461</v>
      </c>
      <c r="BY18" s="35">
        <v>42491</v>
      </c>
      <c r="BZ18" s="35">
        <v>43252</v>
      </c>
      <c r="CA18" s="35">
        <v>43282</v>
      </c>
      <c r="CB18" s="35">
        <v>43313</v>
      </c>
      <c r="CC18" s="35">
        <v>43344</v>
      </c>
      <c r="CD18" s="35">
        <v>43374</v>
      </c>
      <c r="CE18" s="35">
        <v>43405</v>
      </c>
      <c r="CF18" s="35">
        <v>43435</v>
      </c>
      <c r="CG18" s="35">
        <v>43466</v>
      </c>
      <c r="CH18" s="35">
        <v>43497</v>
      </c>
      <c r="CI18" s="35">
        <v>43525</v>
      </c>
      <c r="CJ18" s="35">
        <v>43556</v>
      </c>
      <c r="CK18" s="35">
        <v>43586</v>
      </c>
      <c r="CL18" s="35">
        <v>43617</v>
      </c>
      <c r="CM18" s="35">
        <v>43647</v>
      </c>
      <c r="CN18" s="35">
        <v>43678</v>
      </c>
      <c r="CO18" s="35">
        <v>43709</v>
      </c>
      <c r="CP18" s="35">
        <v>43739</v>
      </c>
      <c r="CQ18" s="35">
        <v>43770</v>
      </c>
      <c r="CR18" s="35">
        <v>43800</v>
      </c>
      <c r="CS18" s="35">
        <v>43831</v>
      </c>
      <c r="CT18" s="35">
        <v>43862</v>
      </c>
      <c r="CU18" s="35">
        <v>43891</v>
      </c>
      <c r="CV18" s="35">
        <v>43922</v>
      </c>
      <c r="CW18" s="35">
        <v>43952</v>
      </c>
      <c r="CX18" s="35">
        <v>43983</v>
      </c>
      <c r="CY18" s="35">
        <v>44013</v>
      </c>
      <c r="CZ18" s="35">
        <v>44217</v>
      </c>
      <c r="DA18" s="35">
        <v>44228</v>
      </c>
      <c r="DB18" s="35">
        <v>44256</v>
      </c>
      <c r="DC18" s="35">
        <v>44287</v>
      </c>
      <c r="DD18" s="35">
        <v>44317</v>
      </c>
      <c r="DE18" s="35">
        <v>44348</v>
      </c>
      <c r="DF18" s="35">
        <v>44378</v>
      </c>
      <c r="DG18" s="35">
        <v>44409</v>
      </c>
      <c r="DH18" s="35">
        <v>44440</v>
      </c>
      <c r="DI18" s="35">
        <v>44470</v>
      </c>
      <c r="DJ18" s="35">
        <v>44501</v>
      </c>
      <c r="DK18" s="35">
        <v>44531</v>
      </c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</row>
    <row r="19" spans="1:148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32"/>
      <c r="U19" s="33" t="s">
        <v>0</v>
      </c>
      <c r="V19" s="36"/>
      <c r="W19" s="36"/>
      <c r="X19" s="36"/>
      <c r="Y19" s="36"/>
      <c r="Z19" s="36"/>
      <c r="AA19" s="36">
        <v>0.28000000000000003</v>
      </c>
      <c r="AB19" s="36">
        <v>0.28000000000000003</v>
      </c>
      <c r="AC19" s="36">
        <v>0.23</v>
      </c>
      <c r="AD19" s="36">
        <v>0.36</v>
      </c>
      <c r="AE19" s="36">
        <v>0.46</v>
      </c>
      <c r="AF19" s="36">
        <v>0.48</v>
      </c>
      <c r="AG19" s="37">
        <v>0.46272855133614627</v>
      </c>
      <c r="AH19" s="36">
        <v>0.44</v>
      </c>
      <c r="AI19" s="36">
        <v>0.4</v>
      </c>
      <c r="AJ19" s="36">
        <v>0.36746302616609783</v>
      </c>
      <c r="AK19" s="37">
        <v>0.36067415730337077</v>
      </c>
      <c r="AL19" s="37">
        <v>0.36452004860267317</v>
      </c>
      <c r="AM19" s="37">
        <v>0.33841886269070737</v>
      </c>
      <c r="AN19" s="37">
        <v>0.31431767337807609</v>
      </c>
      <c r="AO19" s="37">
        <v>0.29883138564273792</v>
      </c>
      <c r="AP19" s="37">
        <v>0.43465045592705165</v>
      </c>
      <c r="AQ19" s="37">
        <v>0.38857142857142857</v>
      </c>
      <c r="AR19" s="37">
        <v>0.50156250000000002</v>
      </c>
      <c r="AS19" s="37">
        <v>0.43351800554016623</v>
      </c>
      <c r="AT19" s="37">
        <v>0.3583535108958838</v>
      </c>
      <c r="AU19" s="37">
        <v>0.31055155875299761</v>
      </c>
      <c r="AV19" s="37">
        <v>0.28555678059536937</v>
      </c>
      <c r="AW19" s="37">
        <v>0.27114093959731544</v>
      </c>
      <c r="AX19" s="37">
        <v>0.28644501278772377</v>
      </c>
      <c r="AY19" s="37">
        <v>0.28712871287128711</v>
      </c>
      <c r="AZ19" s="37">
        <v>0.27870680044593088</v>
      </c>
      <c r="BA19" s="37">
        <v>0.21941489361702127</v>
      </c>
      <c r="BB19" s="37">
        <v>0.17941952506596306</v>
      </c>
      <c r="BC19" s="37">
        <v>0.17511013215859031</v>
      </c>
      <c r="BD19" s="37">
        <v>0.15795454545454546</v>
      </c>
      <c r="BE19" s="37">
        <v>0.15874730021598271</v>
      </c>
      <c r="BF19" s="37">
        <v>0.16463414634146342</v>
      </c>
      <c r="BG19" s="37">
        <v>0.16439909297052155</v>
      </c>
      <c r="BH19" s="37"/>
      <c r="BI19" s="37"/>
      <c r="BJ19" s="37"/>
      <c r="BK19" s="37"/>
      <c r="BL19" s="37"/>
      <c r="BM19" s="37"/>
      <c r="BN19" s="33"/>
      <c r="BO19" s="33"/>
      <c r="BP19" s="33"/>
      <c r="BQ19" s="33"/>
      <c r="BR19" s="33"/>
      <c r="BS19" s="33"/>
      <c r="BT19" s="33" t="s">
        <v>36</v>
      </c>
      <c r="BU19" s="38" t="str">
        <f>VLOOKUP($G$3,$BT$6:$CF$16,2,FALSE)</f>
        <v>Influenza Vaccination</v>
      </c>
      <c r="BV19" s="38">
        <f>VLOOKUP($G$3,$BT$6:$CF$16,3,FALSE)</f>
        <v>0</v>
      </c>
      <c r="BW19" s="38">
        <f>VLOOKUP($G$3,$BT$6:$CF$16,4,FALSE)</f>
        <v>0</v>
      </c>
      <c r="BX19" s="38">
        <f>VLOOKUP($G$3,$BT$6:$CF$16,5,FALSE)</f>
        <v>0</v>
      </c>
      <c r="BY19" s="38">
        <f>VLOOKUP($G$3,$BT$6:$CF$16,6,FALSE)</f>
        <v>0</v>
      </c>
      <c r="BZ19" s="38">
        <f>VLOOKUP($G$3,$BT$6:$CJ$16,7,FALSE)</f>
        <v>0</v>
      </c>
      <c r="CA19" s="38">
        <f>VLOOKUP($G$3,$BT$6:$CF$16,8,FALSE)</f>
        <v>0.26</v>
      </c>
      <c r="CB19" s="38">
        <f>VLOOKUP($G$3,$BT$6:$CF$16,9,FALSE)</f>
        <v>0.25</v>
      </c>
      <c r="CC19" s="38">
        <f>VLOOKUP($G$3,$BT$6:$CF$16,10,FALSE)</f>
        <v>0.24</v>
      </c>
      <c r="CD19" s="38">
        <f>VLOOKUP($G$3,$BT$6:$CF$16,11,FALSE)</f>
        <v>0.3</v>
      </c>
      <c r="CE19" s="38">
        <f>VLOOKUP($G$3,$BT$6:$CF$16,12,FALSE)</f>
        <v>0.47</v>
      </c>
      <c r="CF19" s="38">
        <f>VLOOKUP($G$3,$BT$6:$CJ$16,13,FALSE)</f>
        <v>0.5</v>
      </c>
      <c r="CG19" s="38">
        <f t="shared" ref="CG19:CY19" si="33">VLOOKUP($G$3,$BT$6:$CY$16,CG3,FALSE)</f>
        <v>0.38005923000987168</v>
      </c>
      <c r="CH19" s="38">
        <f t="shared" si="33"/>
        <v>0.38210702341137126</v>
      </c>
      <c r="CI19" s="38">
        <f t="shared" si="33"/>
        <v>0.31704980842911878</v>
      </c>
      <c r="CJ19" s="38">
        <f t="shared" si="33"/>
        <v>0.26964285714285713</v>
      </c>
      <c r="CK19" s="38">
        <f t="shared" si="33"/>
        <v>0.24010327022375216</v>
      </c>
      <c r="CL19" s="38">
        <f t="shared" si="33"/>
        <v>0.24109589041095891</v>
      </c>
      <c r="CM19" s="38">
        <f t="shared" si="33"/>
        <v>0.25419240953221534</v>
      </c>
      <c r="CN19" s="38">
        <f t="shared" si="33"/>
        <v>0.24022346368715083</v>
      </c>
      <c r="CO19" s="38">
        <f t="shared" si="33"/>
        <v>0.24225122349102773</v>
      </c>
      <c r="CP19" s="38">
        <f t="shared" si="33"/>
        <v>0.44651619234543671</v>
      </c>
      <c r="CQ19" s="38">
        <f t="shared" si="33"/>
        <v>0.53508030431107356</v>
      </c>
      <c r="CR19" s="38">
        <f t="shared" si="33"/>
        <v>0.46639089968976216</v>
      </c>
      <c r="CS19" s="38">
        <f t="shared" si="33"/>
        <v>0.50701186623516725</v>
      </c>
      <c r="CT19" s="38">
        <f t="shared" si="33"/>
        <v>0.4012409513960703</v>
      </c>
      <c r="CU19" s="38">
        <f t="shared" si="33"/>
        <v>0.40699999999999997</v>
      </c>
      <c r="CV19" s="38">
        <f t="shared" si="33"/>
        <v>0.34146341463414637</v>
      </c>
      <c r="CW19" s="38">
        <f t="shared" si="33"/>
        <v>0.29584352078239606</v>
      </c>
      <c r="CX19" s="38">
        <f t="shared" si="33"/>
        <v>0.29438717067583048</v>
      </c>
      <c r="CY19" s="38">
        <f t="shared" si="33"/>
        <v>0.27085201793721975</v>
      </c>
      <c r="CZ19" s="38">
        <f>VLOOKUP($G$3,$BT$6:$CZ$16,CZ3,FALSE)</f>
        <v>0.39852398523985239</v>
      </c>
      <c r="DA19" s="38">
        <f>VLOOKUP($G$3,$BT$6:$DF$16,DA3,FALSE)</f>
        <v>0.40632603406326034</v>
      </c>
      <c r="DB19" s="38">
        <f>VLOOKUP($G$3,$BT$6:$DF$16,DB3,FALSE)</f>
        <v>0.34575835475578404</v>
      </c>
      <c r="DC19" s="38">
        <f>VLOOKUP($G$3,$BT$6:$DF$16,DC3,FALSE)</f>
        <v>0.31894736842105265</v>
      </c>
      <c r="DD19" s="38">
        <f>VLOOKUP($G$3,$BT$6:$DF$16,DD3,FALSE)</f>
        <v>0.31684210526315787</v>
      </c>
      <c r="DE19" s="38">
        <f>VLOOKUP($G$3,$BT$6:$DF$16,DE3,FALSE)</f>
        <v>0.29860365198711064</v>
      </c>
      <c r="DF19" s="38">
        <f>VLOOKUP($G$3,$BT$6:$DK$16,DF3,FALSE)</f>
        <v>0.28062678062678065</v>
      </c>
      <c r="DG19" s="38">
        <f t="shared" ref="DG19:DK19" si="34">VLOOKUP($G$3,$BT$6:$DK$16,DG3,FALSE)</f>
        <v>0</v>
      </c>
      <c r="DH19" s="38">
        <f t="shared" si="34"/>
        <v>0</v>
      </c>
      <c r="DI19" s="38">
        <f t="shared" si="34"/>
        <v>0</v>
      </c>
      <c r="DJ19" s="38">
        <f t="shared" si="34"/>
        <v>0</v>
      </c>
      <c r="DK19" s="38">
        <f t="shared" si="34"/>
        <v>0</v>
      </c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</row>
    <row r="20" spans="1:148" x14ac:dyDescent="0.25">
      <c r="T20" s="32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7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</row>
    <row r="21" spans="1:148" x14ac:dyDescent="0.25">
      <c r="T21" s="32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7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2"/>
      <c r="CT21" s="32"/>
      <c r="CU21" s="32"/>
      <c r="CV21" s="32"/>
      <c r="CW21" s="32"/>
      <c r="CX21" s="33" t="s">
        <v>23</v>
      </c>
      <c r="CY21" s="33" t="s">
        <v>25</v>
      </c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</row>
    <row r="22" spans="1:148" x14ac:dyDescent="0.25">
      <c r="T22" s="32"/>
      <c r="U22" s="33" t="s">
        <v>22</v>
      </c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7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5"/>
      <c r="BO22" s="35"/>
      <c r="BP22" s="35"/>
      <c r="BQ22" s="35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2"/>
      <c r="CT22" s="32"/>
      <c r="CU22" s="32"/>
      <c r="CV22" s="32"/>
      <c r="CW22" s="32"/>
      <c r="CX22" s="33" t="s">
        <v>22</v>
      </c>
      <c r="CY22" s="33" t="s">
        <v>28</v>
      </c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</row>
    <row r="23" spans="1:148" x14ac:dyDescent="0.25">
      <c r="T23" s="32"/>
      <c r="U23" s="33"/>
      <c r="V23" s="35">
        <v>43101</v>
      </c>
      <c r="W23" s="35">
        <v>43132</v>
      </c>
      <c r="X23" s="35">
        <v>43160</v>
      </c>
      <c r="Y23" s="35">
        <v>43191</v>
      </c>
      <c r="Z23" s="35">
        <v>43221</v>
      </c>
      <c r="AA23" s="35">
        <v>43252</v>
      </c>
      <c r="AB23" s="35">
        <v>43282</v>
      </c>
      <c r="AC23" s="35">
        <v>43313</v>
      </c>
      <c r="AD23" s="35">
        <v>43344</v>
      </c>
      <c r="AE23" s="35">
        <v>43374</v>
      </c>
      <c r="AF23" s="35">
        <v>43405</v>
      </c>
      <c r="AG23" s="35">
        <v>43435</v>
      </c>
      <c r="AH23" s="35">
        <v>43466</v>
      </c>
      <c r="AI23" s="35">
        <v>43497</v>
      </c>
      <c r="AJ23" s="35">
        <v>43525</v>
      </c>
      <c r="AK23" s="35">
        <v>43556</v>
      </c>
      <c r="AL23" s="35">
        <v>43586</v>
      </c>
      <c r="AM23" s="35">
        <v>43617</v>
      </c>
      <c r="AN23" s="35">
        <v>43647</v>
      </c>
      <c r="AO23" s="35">
        <v>43678</v>
      </c>
      <c r="AP23" s="35">
        <v>43709</v>
      </c>
      <c r="AQ23" s="35">
        <v>43739</v>
      </c>
      <c r="AR23" s="35">
        <v>43770</v>
      </c>
      <c r="AS23" s="35">
        <v>43800</v>
      </c>
      <c r="AT23" s="35">
        <v>43831</v>
      </c>
      <c r="AU23" s="35">
        <v>43862</v>
      </c>
      <c r="AV23" s="35">
        <v>43891</v>
      </c>
      <c r="AW23" s="35">
        <v>43922</v>
      </c>
      <c r="AX23" s="35">
        <v>43952</v>
      </c>
      <c r="AY23" s="35">
        <v>43983</v>
      </c>
      <c r="AZ23" s="35">
        <v>44013</v>
      </c>
      <c r="BA23" s="35">
        <v>44227</v>
      </c>
      <c r="BB23" s="35">
        <v>44228</v>
      </c>
      <c r="BC23" s="35">
        <v>44256</v>
      </c>
      <c r="BD23" s="35">
        <v>44287</v>
      </c>
      <c r="BE23" s="35">
        <v>44317</v>
      </c>
      <c r="BF23" s="35">
        <v>44348</v>
      </c>
      <c r="BG23" s="35">
        <v>44378</v>
      </c>
      <c r="BH23" s="35">
        <v>44409</v>
      </c>
      <c r="BI23" s="35">
        <v>44440</v>
      </c>
      <c r="BJ23" s="35">
        <v>44470</v>
      </c>
      <c r="BK23" s="35">
        <v>44501</v>
      </c>
      <c r="BL23" s="35">
        <v>44531</v>
      </c>
      <c r="BM23" s="35"/>
      <c r="BN23" s="37"/>
      <c r="BO23" s="37"/>
      <c r="BP23" s="37"/>
      <c r="BQ23" s="37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2"/>
      <c r="CT23" s="32"/>
      <c r="CU23" s="32"/>
      <c r="CV23" s="32"/>
      <c r="CW23" s="32"/>
      <c r="CX23" s="33" t="s">
        <v>21</v>
      </c>
      <c r="CY23" s="33" t="s">
        <v>30</v>
      </c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</row>
    <row r="24" spans="1:148" x14ac:dyDescent="0.25">
      <c r="T24" s="32"/>
      <c r="U24" s="33" t="s">
        <v>12</v>
      </c>
      <c r="V24" s="36"/>
      <c r="W24" s="36"/>
      <c r="X24" s="36"/>
      <c r="Y24" s="36"/>
      <c r="Z24" s="36"/>
      <c r="AA24" s="36">
        <v>0.76</v>
      </c>
      <c r="AB24" s="36">
        <v>0.72</v>
      </c>
      <c r="AC24" s="36">
        <v>0.78</v>
      </c>
      <c r="AD24" s="36">
        <v>0.77</v>
      </c>
      <c r="AE24" s="36">
        <v>0.72</v>
      </c>
      <c r="AF24" s="36">
        <v>0.75</v>
      </c>
      <c r="AG24" s="36">
        <v>0.72307692307692306</v>
      </c>
      <c r="AH24" s="37">
        <v>0.71244635193133043</v>
      </c>
      <c r="AI24" s="37">
        <v>0.75634517766497467</v>
      </c>
      <c r="AJ24" s="36">
        <v>0.775609756097561</v>
      </c>
      <c r="AK24" s="37">
        <v>0.73096446700507611</v>
      </c>
      <c r="AL24" s="37">
        <v>0.70833333333333337</v>
      </c>
      <c r="AM24" s="37">
        <v>0.74770642201834858</v>
      </c>
      <c r="AN24" s="37">
        <v>0.67906976744186043</v>
      </c>
      <c r="AO24" s="37">
        <v>0.7439613526570048</v>
      </c>
      <c r="AP24" s="37">
        <v>0.775609756097561</v>
      </c>
      <c r="AQ24" s="37">
        <v>0.75</v>
      </c>
      <c r="AR24" s="37">
        <v>0.77049180327868849</v>
      </c>
      <c r="AS24" s="37">
        <v>0.76063829787234039</v>
      </c>
      <c r="AT24" s="37">
        <v>0.79057591623036649</v>
      </c>
      <c r="AU24" s="37">
        <v>0.81632653061224492</v>
      </c>
      <c r="AV24" s="37">
        <v>0.75916230366492143</v>
      </c>
      <c r="AW24" s="37">
        <v>0.76800000000000002</v>
      </c>
      <c r="AX24" s="37">
        <v>0.77777777777777779</v>
      </c>
      <c r="AY24" s="37">
        <v>0.75877192982456143</v>
      </c>
      <c r="AZ24" s="37">
        <v>0.74479166666666663</v>
      </c>
      <c r="BA24" s="37">
        <v>0.82222222222222219</v>
      </c>
      <c r="BB24" s="37">
        <v>0.82320441988950277</v>
      </c>
      <c r="BC24" s="37">
        <v>0.74</v>
      </c>
      <c r="BD24" s="37">
        <v>0.77310924369747902</v>
      </c>
      <c r="BE24" s="37">
        <v>0.81782945736434109</v>
      </c>
      <c r="BF24" s="37">
        <v>0.80686695278969955</v>
      </c>
      <c r="BG24" s="37">
        <v>0.7857142857142857</v>
      </c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2"/>
      <c r="CT24" s="32"/>
      <c r="CU24" s="32"/>
      <c r="CV24" s="32"/>
      <c r="CW24" s="32"/>
      <c r="CX24" s="33" t="s">
        <v>20</v>
      </c>
      <c r="CY24" s="33" t="s">
        <v>26</v>
      </c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</row>
    <row r="25" spans="1:148" x14ac:dyDescent="0.25">
      <c r="T25" s="32"/>
      <c r="U25" s="33" t="s">
        <v>9</v>
      </c>
      <c r="V25" s="36"/>
      <c r="W25" s="36"/>
      <c r="X25" s="36"/>
      <c r="Y25" s="36"/>
      <c r="Z25" s="36"/>
      <c r="AA25" s="36">
        <v>0.43</v>
      </c>
      <c r="AB25" s="36">
        <v>0.43</v>
      </c>
      <c r="AC25" s="36">
        <v>0.37</v>
      </c>
      <c r="AD25" s="36">
        <v>0.41</v>
      </c>
      <c r="AE25" s="36">
        <v>0.45</v>
      </c>
      <c r="AF25" s="36">
        <v>0.41</v>
      </c>
      <c r="AG25" s="36">
        <v>0.36160714285714285</v>
      </c>
      <c r="AH25" s="37">
        <v>0.35573122529644269</v>
      </c>
      <c r="AI25" s="37">
        <v>0.35148514851485146</v>
      </c>
      <c r="AJ25" s="36">
        <v>0.37899543378995432</v>
      </c>
      <c r="AK25" s="37">
        <v>0.39819004524886875</v>
      </c>
      <c r="AL25" s="37">
        <v>0.3473684210526316</v>
      </c>
      <c r="AM25" s="37">
        <v>0.35374149659863946</v>
      </c>
      <c r="AN25" s="37">
        <v>0.36206896551724138</v>
      </c>
      <c r="AO25" s="37">
        <v>0.39247311827956988</v>
      </c>
      <c r="AP25" s="37">
        <v>0.3651685393258427</v>
      </c>
      <c r="AQ25" s="37">
        <v>0.37552742616033757</v>
      </c>
      <c r="AR25" s="37">
        <v>0.34328358208955223</v>
      </c>
      <c r="AS25" s="37">
        <v>0.39705882352941174</v>
      </c>
      <c r="AT25" s="37">
        <v>0.37920489296636084</v>
      </c>
      <c r="AU25" s="37">
        <v>0.38435374149659862</v>
      </c>
      <c r="AV25" s="37">
        <v>0.36704119850187267</v>
      </c>
      <c r="AW25" s="37">
        <v>0.40229885057471265</v>
      </c>
      <c r="AX25" s="37">
        <v>0.39461883408071746</v>
      </c>
      <c r="AY25" s="37">
        <v>0.4128787878787879</v>
      </c>
      <c r="AZ25" s="37">
        <v>0.42750929368029739</v>
      </c>
      <c r="BA25" s="37">
        <v>0.4281150159744409</v>
      </c>
      <c r="BB25" s="37">
        <v>0.45652173913043476</v>
      </c>
      <c r="BC25" s="37">
        <v>0.42724458204334365</v>
      </c>
      <c r="BD25" s="37">
        <v>0.43425076452599387</v>
      </c>
      <c r="BE25" s="37">
        <v>0.42559523809523808</v>
      </c>
      <c r="BF25" s="37">
        <v>0.47337278106508873</v>
      </c>
      <c r="BG25" s="37">
        <v>0.43274853801169588</v>
      </c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2"/>
      <c r="CT25" s="32"/>
      <c r="CU25" s="32"/>
      <c r="CV25" s="32"/>
      <c r="CW25" s="32"/>
      <c r="CX25" s="33" t="s">
        <v>19</v>
      </c>
      <c r="CY25" s="33" t="s">
        <v>29</v>
      </c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</row>
    <row r="26" spans="1:148" x14ac:dyDescent="0.25">
      <c r="T26" s="32"/>
      <c r="U26" s="33" t="s">
        <v>11</v>
      </c>
      <c r="V26" s="36"/>
      <c r="W26" s="36"/>
      <c r="X26" s="36"/>
      <c r="Y26" s="36"/>
      <c r="Z26" s="36"/>
      <c r="AA26" s="36">
        <v>0.23</v>
      </c>
      <c r="AB26" s="36">
        <v>0.25</v>
      </c>
      <c r="AC26" s="36">
        <v>0.21</v>
      </c>
      <c r="AD26" s="36">
        <v>0.26</v>
      </c>
      <c r="AE26" s="36">
        <v>0.28999999999999998</v>
      </c>
      <c r="AF26" s="36">
        <v>0.27</v>
      </c>
      <c r="AG26" s="36">
        <v>0.25352112676056338</v>
      </c>
      <c r="AH26" s="37">
        <v>0.20689655172413793</v>
      </c>
      <c r="AI26" s="37">
        <v>0.17948717948717949</v>
      </c>
      <c r="AJ26" s="36">
        <v>0.18888888888888888</v>
      </c>
      <c r="AK26" s="37">
        <v>0.21428571428571427</v>
      </c>
      <c r="AL26" s="37">
        <v>0.21686746987951808</v>
      </c>
      <c r="AM26" s="37">
        <v>0.24242424242424243</v>
      </c>
      <c r="AN26" s="37">
        <v>0.22222222222222221</v>
      </c>
      <c r="AO26" s="37">
        <v>0.24285714285714285</v>
      </c>
      <c r="AP26" s="37">
        <v>0.22058823529411764</v>
      </c>
      <c r="AQ26" s="37">
        <v>0.23809523809523808</v>
      </c>
      <c r="AR26" s="37">
        <v>0.31481481481481483</v>
      </c>
      <c r="AS26" s="37">
        <v>0.17647058823529413</v>
      </c>
      <c r="AT26" s="37">
        <v>0</v>
      </c>
      <c r="AU26" s="37">
        <v>0.3</v>
      </c>
      <c r="AV26" s="37">
        <v>7.1428571428571425E-2</v>
      </c>
      <c r="AW26" s="37">
        <v>0</v>
      </c>
      <c r="AX26" s="37">
        <v>1</v>
      </c>
      <c r="AY26" s="37">
        <v>0.5</v>
      </c>
      <c r="AZ26" s="37">
        <v>0</v>
      </c>
      <c r="BA26" s="37"/>
      <c r="BB26" s="37"/>
      <c r="BC26" s="37"/>
      <c r="BD26" s="37">
        <v>0</v>
      </c>
      <c r="BE26" s="37">
        <v>0</v>
      </c>
      <c r="BF26" s="37">
        <v>0.33333333333333331</v>
      </c>
      <c r="BG26" s="37">
        <v>0</v>
      </c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2"/>
      <c r="CT26" s="32"/>
      <c r="CU26" s="32"/>
      <c r="CV26" s="32"/>
      <c r="CW26" s="32"/>
      <c r="CX26" s="33" t="s">
        <v>18</v>
      </c>
      <c r="CY26" s="33" t="s">
        <v>35</v>
      </c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</row>
    <row r="27" spans="1:148" x14ac:dyDescent="0.25">
      <c r="T27" s="32"/>
      <c r="U27" s="33" t="s">
        <v>10</v>
      </c>
      <c r="V27" s="36"/>
      <c r="W27" s="36"/>
      <c r="X27" s="36"/>
      <c r="Y27" s="36"/>
      <c r="Z27" s="36"/>
      <c r="AA27" s="36">
        <v>0.66</v>
      </c>
      <c r="AB27" s="36">
        <v>0.62</v>
      </c>
      <c r="AC27" s="36">
        <v>0.64</v>
      </c>
      <c r="AD27" s="36">
        <v>0.77</v>
      </c>
      <c r="AE27" s="36">
        <v>0.61</v>
      </c>
      <c r="AF27" s="36">
        <v>0.69</v>
      </c>
      <c r="AG27" s="36">
        <v>0.70588235294117652</v>
      </c>
      <c r="AH27" s="37">
        <v>0.69696969696969702</v>
      </c>
      <c r="AI27" s="37">
        <v>0.6216216216216216</v>
      </c>
      <c r="AJ27" s="36">
        <v>0.63636363636363635</v>
      </c>
      <c r="AK27" s="37">
        <v>0.55000000000000004</v>
      </c>
      <c r="AL27" s="37">
        <v>0.66666666666666663</v>
      </c>
      <c r="AM27" s="37">
        <v>0.72222222222222221</v>
      </c>
      <c r="AN27" s="37">
        <v>0.55555555555555558</v>
      </c>
      <c r="AO27" s="37">
        <v>0.56756756756756754</v>
      </c>
      <c r="AP27" s="37">
        <v>0.6097560975609756</v>
      </c>
      <c r="AQ27" s="37">
        <v>0.5641025641025641</v>
      </c>
      <c r="AR27" s="37">
        <v>0.38235294117647056</v>
      </c>
      <c r="AS27" s="37">
        <v>0.57894736842105265</v>
      </c>
      <c r="AT27" s="37">
        <v>0.52083333333333337</v>
      </c>
      <c r="AU27" s="37">
        <v>0.31707317073170732</v>
      </c>
      <c r="AV27" s="37">
        <v>0.46808510638297873</v>
      </c>
      <c r="AW27" s="37">
        <v>0.5714285714285714</v>
      </c>
      <c r="AX27" s="37">
        <v>0.45</v>
      </c>
      <c r="AY27" s="37">
        <v>0.45454545454545453</v>
      </c>
      <c r="AZ27" s="37">
        <v>0.4358974358974359</v>
      </c>
      <c r="BA27" s="37">
        <v>0.49090909090909091</v>
      </c>
      <c r="BB27" s="37">
        <v>0.43333333333333335</v>
      </c>
      <c r="BC27" s="37">
        <v>0.5</v>
      </c>
      <c r="BD27" s="37">
        <v>0.50909090909090904</v>
      </c>
      <c r="BE27" s="37">
        <v>0.59649122807017541</v>
      </c>
      <c r="BF27" s="37">
        <v>0.47727272727272729</v>
      </c>
      <c r="BG27" s="37">
        <v>0.55000000000000004</v>
      </c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2"/>
      <c r="CT27" s="32"/>
      <c r="CU27" s="32"/>
      <c r="CV27" s="32"/>
      <c r="CW27" s="32"/>
      <c r="CX27" s="33" t="s">
        <v>17</v>
      </c>
      <c r="CY27" s="33" t="s">
        <v>27</v>
      </c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</row>
    <row r="28" spans="1:148" x14ac:dyDescent="0.25">
      <c r="T28" s="32"/>
      <c r="U28" s="33" t="s">
        <v>8</v>
      </c>
      <c r="V28" s="36"/>
      <c r="W28" s="36"/>
      <c r="X28" s="36"/>
      <c r="Y28" s="36"/>
      <c r="Z28" s="36"/>
      <c r="AA28" s="36">
        <v>0.42</v>
      </c>
      <c r="AB28" s="36">
        <v>0.36</v>
      </c>
      <c r="AC28" s="36">
        <v>0.38</v>
      </c>
      <c r="AD28" s="36">
        <v>0.34</v>
      </c>
      <c r="AE28" s="36">
        <v>0.41</v>
      </c>
      <c r="AF28" s="36">
        <v>0.41</v>
      </c>
      <c r="AG28" s="36">
        <v>0.31818181818181818</v>
      </c>
      <c r="AH28" s="37">
        <v>0.34517766497461927</v>
      </c>
      <c r="AI28" s="37">
        <v>0.38181818181818183</v>
      </c>
      <c r="AJ28" s="36">
        <v>0.44078947368421051</v>
      </c>
      <c r="AK28" s="37">
        <v>0.40782122905027934</v>
      </c>
      <c r="AL28" s="37">
        <v>0.42391304347826086</v>
      </c>
      <c r="AM28" s="37">
        <v>0.47530864197530864</v>
      </c>
      <c r="AN28" s="37">
        <v>0.38311688311688313</v>
      </c>
      <c r="AO28" s="37">
        <v>0.37878787878787878</v>
      </c>
      <c r="AP28" s="37">
        <v>0.46527777777777779</v>
      </c>
      <c r="AQ28" s="37">
        <v>0.50574712643678166</v>
      </c>
      <c r="AR28" s="37">
        <v>0.42307692307692307</v>
      </c>
      <c r="AS28" s="37">
        <v>0.42675159235668791</v>
      </c>
      <c r="AT28" s="37">
        <v>0.38461538461538464</v>
      </c>
      <c r="AU28" s="37">
        <v>0.37423312883435583</v>
      </c>
      <c r="AV28" s="37">
        <v>0.38167938931297712</v>
      </c>
      <c r="AW28" s="37">
        <v>0.34745762711864409</v>
      </c>
      <c r="AX28" s="37">
        <v>0.34482758620689657</v>
      </c>
      <c r="AY28" s="37">
        <v>0.33898305084745761</v>
      </c>
      <c r="AZ28" s="37">
        <v>0.375</v>
      </c>
      <c r="BA28" s="37">
        <v>0.35</v>
      </c>
      <c r="BB28" s="37">
        <v>0.44680851063829785</v>
      </c>
      <c r="BC28" s="37">
        <v>0.33540372670807456</v>
      </c>
      <c r="BD28" s="37">
        <v>0.36666666666666664</v>
      </c>
      <c r="BE28" s="37">
        <v>0.29496402877697842</v>
      </c>
      <c r="BF28" s="37">
        <v>0.31034482758620691</v>
      </c>
      <c r="BG28" s="37">
        <v>0.36283185840707965</v>
      </c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2"/>
      <c r="CT28" s="32"/>
      <c r="CU28" s="32"/>
      <c r="CV28" s="32"/>
      <c r="CW28" s="32"/>
      <c r="CX28" s="33" t="s">
        <v>16</v>
      </c>
      <c r="CY28" s="33" t="s">
        <v>31</v>
      </c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</row>
    <row r="29" spans="1:148" x14ac:dyDescent="0.25">
      <c r="T29" s="32"/>
      <c r="U29" s="33" t="s">
        <v>7</v>
      </c>
      <c r="V29" s="36"/>
      <c r="W29" s="36"/>
      <c r="X29" s="36"/>
      <c r="Y29" s="36"/>
      <c r="Z29" s="36"/>
      <c r="AA29" s="36">
        <v>0.8</v>
      </c>
      <c r="AB29" s="36">
        <v>0.4</v>
      </c>
      <c r="AC29" s="36">
        <v>0.7</v>
      </c>
      <c r="AD29" s="36">
        <v>0.57999999999999996</v>
      </c>
      <c r="AE29" s="36">
        <v>0.55000000000000004</v>
      </c>
      <c r="AF29" s="36">
        <v>0.59</v>
      </c>
      <c r="AG29" s="36">
        <v>0.61290322580645162</v>
      </c>
      <c r="AH29" s="37">
        <v>0.61764705882352944</v>
      </c>
      <c r="AI29" s="37">
        <v>0.4</v>
      </c>
      <c r="AJ29" s="36">
        <v>0.54</v>
      </c>
      <c r="AK29" s="37">
        <v>0.51020408163265307</v>
      </c>
      <c r="AL29" s="37">
        <v>0.45833333333333331</v>
      </c>
      <c r="AM29" s="37">
        <v>0.5</v>
      </c>
      <c r="AN29" s="37">
        <v>1</v>
      </c>
      <c r="AO29" s="37">
        <v>0.33333333333333331</v>
      </c>
      <c r="AP29" s="37">
        <v>0.66666666666666663</v>
      </c>
      <c r="AQ29" s="37">
        <v>0.6</v>
      </c>
      <c r="AR29" s="37">
        <v>0</v>
      </c>
      <c r="AS29" s="37">
        <v>0.55555555555555558</v>
      </c>
      <c r="AT29" s="37">
        <v>0.42857142857142855</v>
      </c>
      <c r="AU29" s="37">
        <v>0.5</v>
      </c>
      <c r="AV29" s="37">
        <v>0.41666666666666669</v>
      </c>
      <c r="AW29" s="37">
        <v>0.33333333333333331</v>
      </c>
      <c r="AX29" s="37">
        <v>0.83333333333333337</v>
      </c>
      <c r="AY29" s="37">
        <v>0.5714285714285714</v>
      </c>
      <c r="AZ29" s="37">
        <v>0.5714285714285714</v>
      </c>
      <c r="BA29" s="37">
        <v>0</v>
      </c>
      <c r="BB29" s="37">
        <v>0</v>
      </c>
      <c r="BC29" s="37"/>
      <c r="BD29" s="37"/>
      <c r="BE29" s="37"/>
      <c r="BF29" s="37"/>
      <c r="BG29" s="37">
        <v>0</v>
      </c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2"/>
      <c r="CT29" s="32"/>
      <c r="CU29" s="32"/>
      <c r="CV29" s="32"/>
      <c r="CW29" s="32"/>
      <c r="CX29" s="33" t="s">
        <v>36</v>
      </c>
      <c r="CY29" s="33" t="s">
        <v>37</v>
      </c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</row>
    <row r="30" spans="1:148" x14ac:dyDescent="0.25">
      <c r="T30" s="32"/>
      <c r="U30" s="33" t="s">
        <v>6</v>
      </c>
      <c r="V30" s="36"/>
      <c r="W30" s="36"/>
      <c r="X30" s="36"/>
      <c r="Y30" s="36"/>
      <c r="Z30" s="36"/>
      <c r="AA30" s="36">
        <v>0.56000000000000005</v>
      </c>
      <c r="AB30" s="36">
        <v>0.46</v>
      </c>
      <c r="AC30" s="36">
        <v>0.42</v>
      </c>
      <c r="AD30" s="36">
        <v>0.63</v>
      </c>
      <c r="AE30" s="36">
        <v>0.37</v>
      </c>
      <c r="AF30" s="36">
        <v>0.4</v>
      </c>
      <c r="AG30" s="36">
        <v>0.47058823529411764</v>
      </c>
      <c r="AH30" s="37">
        <v>0.38461538461538464</v>
      </c>
      <c r="AI30" s="37">
        <v>0.29166666666666669</v>
      </c>
      <c r="AJ30" s="36">
        <v>0.33333333333333331</v>
      </c>
      <c r="AK30" s="37">
        <v>0.34042553191489361</v>
      </c>
      <c r="AL30" s="37">
        <v>0.36956521739130432</v>
      </c>
      <c r="AM30" s="37">
        <v>0.41935483870967744</v>
      </c>
      <c r="AN30" s="37">
        <v>0.32558139534883723</v>
      </c>
      <c r="AO30" s="37">
        <v>0.31578947368421051</v>
      </c>
      <c r="AP30" s="37">
        <v>0.23809523809523808</v>
      </c>
      <c r="AQ30" s="37">
        <v>0.37096774193548387</v>
      </c>
      <c r="AR30" s="37">
        <v>0.27906976744186046</v>
      </c>
      <c r="AS30" s="37">
        <v>0.4</v>
      </c>
      <c r="AT30" s="37">
        <v>0.36065573770491804</v>
      </c>
      <c r="AU30" s="37">
        <v>0.46341463414634149</v>
      </c>
      <c r="AV30" s="37">
        <v>0.30612244897959184</v>
      </c>
      <c r="AW30" s="37">
        <v>0.33333333333333331</v>
      </c>
      <c r="AX30" s="37">
        <v>0.2413793103448276</v>
      </c>
      <c r="AY30" s="37">
        <v>0.30434782608695654</v>
      </c>
      <c r="AZ30" s="37">
        <v>0.22857142857142856</v>
      </c>
      <c r="BA30" s="37">
        <v>0.22222222222222221</v>
      </c>
      <c r="BB30" s="37">
        <v>0.45283018867924529</v>
      </c>
      <c r="BC30" s="37">
        <v>0.27272727272727271</v>
      </c>
      <c r="BD30" s="37">
        <v>0.38709677419354838</v>
      </c>
      <c r="BE30" s="37">
        <v>0.34042553191489361</v>
      </c>
      <c r="BF30" s="37">
        <v>0.26415094339622641</v>
      </c>
      <c r="BG30" s="37">
        <v>0.26415094339622641</v>
      </c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2"/>
      <c r="CT30" s="32"/>
      <c r="CU30" s="32"/>
      <c r="CV30" s="32"/>
      <c r="CW30" s="32"/>
      <c r="CX30" s="33" t="s">
        <v>14</v>
      </c>
      <c r="CY30" s="33" t="s">
        <v>33</v>
      </c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</row>
    <row r="31" spans="1:148" x14ac:dyDescent="0.25">
      <c r="T31" s="32"/>
      <c r="U31" s="33" t="s">
        <v>5</v>
      </c>
      <c r="V31" s="36"/>
      <c r="W31" s="36"/>
      <c r="X31" s="36"/>
      <c r="Y31" s="36"/>
      <c r="Z31" s="36"/>
      <c r="AA31" s="36">
        <v>0.59</v>
      </c>
      <c r="AB31" s="36">
        <v>0.56999999999999995</v>
      </c>
      <c r="AC31" s="36">
        <v>0.56000000000000005</v>
      </c>
      <c r="AD31" s="36">
        <v>0.6</v>
      </c>
      <c r="AE31" s="36">
        <v>0.61</v>
      </c>
      <c r="AF31" s="36">
        <v>0.57999999999999996</v>
      </c>
      <c r="AG31" s="36">
        <v>0.54571428571428571</v>
      </c>
      <c r="AH31" s="37">
        <v>0.54741379310344829</v>
      </c>
      <c r="AI31" s="37">
        <v>0.54376657824933683</v>
      </c>
      <c r="AJ31" s="36">
        <v>0.55339805825242716</v>
      </c>
      <c r="AK31" s="37">
        <v>0.49769585253456222</v>
      </c>
      <c r="AL31" s="37">
        <v>0.55216284987277353</v>
      </c>
      <c r="AM31" s="37">
        <v>0.53352769679300294</v>
      </c>
      <c r="AN31" s="37">
        <v>0.54381443298969068</v>
      </c>
      <c r="AO31" s="37">
        <v>0.56049382716049378</v>
      </c>
      <c r="AP31" s="37">
        <v>0.54469273743016755</v>
      </c>
      <c r="AQ31" s="37">
        <v>0.50105263157894742</v>
      </c>
      <c r="AR31" s="37">
        <v>0.54501216545012166</v>
      </c>
      <c r="AS31" s="37">
        <v>0.5113122171945701</v>
      </c>
      <c r="AT31" s="37">
        <v>0.56340956340956339</v>
      </c>
      <c r="AU31" s="37">
        <v>0.49887133182844245</v>
      </c>
      <c r="AV31" s="37">
        <v>0.49</v>
      </c>
      <c r="AW31" s="37">
        <v>0.51660516605166051</v>
      </c>
      <c r="AX31" s="37">
        <v>0.5</v>
      </c>
      <c r="AY31" s="37">
        <v>0.5157384987893463</v>
      </c>
      <c r="AZ31" s="37">
        <v>0.49127906976744184</v>
      </c>
      <c r="BA31" s="37">
        <v>0.50229357798165142</v>
      </c>
      <c r="BB31" s="37">
        <v>0.51677852348993292</v>
      </c>
      <c r="BC31" s="37">
        <v>0.4609375</v>
      </c>
      <c r="BD31" s="37">
        <v>0.46771037181996084</v>
      </c>
      <c r="BE31" s="37">
        <v>0.48341232227488151</v>
      </c>
      <c r="BF31" s="37">
        <v>0.48117154811715479</v>
      </c>
      <c r="BG31" s="37">
        <v>0.44391408114558473</v>
      </c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2"/>
      <c r="CT31" s="32"/>
      <c r="CU31" s="32"/>
      <c r="CV31" s="32"/>
      <c r="CW31" s="32"/>
      <c r="CX31" s="33" t="s">
        <v>24</v>
      </c>
      <c r="CY31" s="33" t="s">
        <v>34</v>
      </c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</row>
    <row r="32" spans="1:148" x14ac:dyDescent="0.25">
      <c r="T32" s="32"/>
      <c r="U32" s="33" t="s">
        <v>4</v>
      </c>
      <c r="V32" s="36"/>
      <c r="W32" s="36"/>
      <c r="X32" s="36"/>
      <c r="Y32" s="36"/>
      <c r="Z32" s="36"/>
      <c r="AA32" s="36">
        <v>0.54</v>
      </c>
      <c r="AB32" s="36">
        <v>0.56000000000000005</v>
      </c>
      <c r="AC32" s="36">
        <v>0.51</v>
      </c>
      <c r="AD32" s="36">
        <v>0.53</v>
      </c>
      <c r="AE32" s="36">
        <v>0.48</v>
      </c>
      <c r="AF32" s="36">
        <v>0.49</v>
      </c>
      <c r="AG32" s="36">
        <v>0.58552631578947367</v>
      </c>
      <c r="AH32" s="37">
        <v>0.50624999999999998</v>
      </c>
      <c r="AI32" s="37">
        <v>0.4838709677419355</v>
      </c>
      <c r="AJ32" s="36">
        <v>0.46808510638297873</v>
      </c>
      <c r="AK32" s="37">
        <v>0.45901639344262296</v>
      </c>
      <c r="AL32" s="37">
        <v>0.45901639344262296</v>
      </c>
      <c r="AM32" s="37">
        <v>0.46987951807228917</v>
      </c>
      <c r="AN32" s="37">
        <v>0.40206185567010311</v>
      </c>
      <c r="AO32" s="37">
        <v>0.49056603773584906</v>
      </c>
      <c r="AP32" s="37">
        <v>0.42384105960264901</v>
      </c>
      <c r="AQ32" s="37">
        <v>0.45816733067729082</v>
      </c>
      <c r="AR32" s="37">
        <v>0.4041095890410959</v>
      </c>
      <c r="AS32" s="37">
        <v>0.41447368421052633</v>
      </c>
      <c r="AT32" s="37">
        <v>0.46236559139784944</v>
      </c>
      <c r="AU32" s="37">
        <v>0.39597315436241609</v>
      </c>
      <c r="AV32" s="37">
        <v>0.44166666666666665</v>
      </c>
      <c r="AW32" s="37">
        <v>0.34408602150537637</v>
      </c>
      <c r="AX32" s="37">
        <v>0.49557522123893805</v>
      </c>
      <c r="AY32" s="37">
        <v>0.47540983606557374</v>
      </c>
      <c r="AZ32" s="37">
        <v>0.40397350993377484</v>
      </c>
      <c r="BA32" s="37">
        <v>0.40136054421768708</v>
      </c>
      <c r="BB32" s="37">
        <v>0.45222929936305734</v>
      </c>
      <c r="BC32" s="37">
        <v>0.41237113402061853</v>
      </c>
      <c r="BD32" s="37">
        <v>0.38596491228070173</v>
      </c>
      <c r="BE32" s="37">
        <v>0.46060606060606063</v>
      </c>
      <c r="BF32" s="37">
        <v>0.4120603015075377</v>
      </c>
      <c r="BG32" s="37">
        <v>0.46268656716417911</v>
      </c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</row>
    <row r="33" spans="3:148" x14ac:dyDescent="0.25">
      <c r="T33" s="32"/>
      <c r="U33" s="33" t="s">
        <v>64</v>
      </c>
      <c r="V33" s="36"/>
      <c r="W33" s="36"/>
      <c r="X33" s="36"/>
      <c r="Y33" s="36"/>
      <c r="Z33" s="36"/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7">
        <v>0</v>
      </c>
      <c r="AH33" s="37">
        <v>0.27</v>
      </c>
      <c r="AI33" s="37">
        <v>0.21</v>
      </c>
      <c r="AJ33" s="36">
        <v>0.23604060913705585</v>
      </c>
      <c r="AK33" s="37">
        <v>0.22519083969465647</v>
      </c>
      <c r="AL33" s="37">
        <v>0.24489795918367346</v>
      </c>
      <c r="AM33" s="37">
        <v>0.27515723270440251</v>
      </c>
      <c r="AN33" s="37">
        <v>0.1853997682502897</v>
      </c>
      <c r="AO33" s="37">
        <v>0.18362573099415205</v>
      </c>
      <c r="AP33" s="37">
        <v>0.30779220779220778</v>
      </c>
      <c r="AQ33" s="37">
        <v>0.51017811704834604</v>
      </c>
      <c r="AR33" s="37">
        <v>0.49017038007863695</v>
      </c>
      <c r="AS33" s="37">
        <v>0.50436953807740326</v>
      </c>
      <c r="AT33" s="37"/>
      <c r="AU33" s="37"/>
      <c r="AV33" s="37"/>
      <c r="AW33" s="37"/>
      <c r="AX33" s="37"/>
      <c r="AY33" s="37"/>
      <c r="AZ33" s="37"/>
      <c r="BA33" s="37"/>
      <c r="BB33" s="37">
        <v>1</v>
      </c>
      <c r="BC33" s="37">
        <v>1</v>
      </c>
      <c r="BD33" s="37">
        <v>1</v>
      </c>
      <c r="BE33" s="37">
        <v>1</v>
      </c>
      <c r="BF33" s="37">
        <v>0.5</v>
      </c>
      <c r="BG33" s="37">
        <v>0.6</v>
      </c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</row>
    <row r="34" spans="3:148" ht="15.75" x14ac:dyDescent="0.25">
      <c r="C34" s="14" t="str">
        <f>VLOOKUP(G3,CX21:CY31,2,FALSE)</f>
        <v>Percentage of patients (ages &gt;6mo) that have received the annual influenza vaccination.</v>
      </c>
      <c r="T34" s="32"/>
      <c r="U34" s="33" t="s">
        <v>38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7"/>
      <c r="AI34" s="37"/>
      <c r="AJ34" s="37"/>
      <c r="AK34" s="33"/>
      <c r="AL34" s="33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</row>
    <row r="35" spans="3:148" x14ac:dyDescent="0.25">
      <c r="T35" s="32"/>
      <c r="U35" s="33" t="s">
        <v>3</v>
      </c>
      <c r="V35" s="36"/>
      <c r="W35" s="36"/>
      <c r="X35" s="36"/>
      <c r="Y35" s="36"/>
      <c r="Z35" s="36"/>
      <c r="AA35" s="36">
        <v>0.36</v>
      </c>
      <c r="AB35" s="36">
        <v>0.35</v>
      </c>
      <c r="AC35" s="36">
        <v>0.39</v>
      </c>
      <c r="AD35" s="36">
        <v>0.4</v>
      </c>
      <c r="AE35" s="36">
        <v>0.44</v>
      </c>
      <c r="AF35" s="36">
        <v>0.33</v>
      </c>
      <c r="AG35" s="36">
        <v>0.51923076923076927</v>
      </c>
      <c r="AH35" s="37">
        <v>0.46808510638297873</v>
      </c>
      <c r="AI35" s="37">
        <v>0.48648648648648651</v>
      </c>
      <c r="AJ35" s="36">
        <v>0.27659574468085107</v>
      </c>
      <c r="AK35" s="37">
        <v>0.46</v>
      </c>
      <c r="AL35" s="37">
        <v>0.35849056603773582</v>
      </c>
      <c r="AM35" s="37">
        <v>0.38297872340425532</v>
      </c>
      <c r="AN35" s="37">
        <v>0.32692307692307693</v>
      </c>
      <c r="AO35" s="37">
        <v>0.34146341463414637</v>
      </c>
      <c r="AP35" s="37">
        <v>0.38709677419354838</v>
      </c>
      <c r="AQ35" s="37">
        <v>0.40845070422535212</v>
      </c>
      <c r="AR35" s="37">
        <v>0.35897435897435898</v>
      </c>
      <c r="AS35" s="37">
        <v>0.54166666666666663</v>
      </c>
      <c r="AT35" s="37">
        <v>0.32653061224489793</v>
      </c>
      <c r="AU35" s="37">
        <v>0.38333333333333336</v>
      </c>
      <c r="AV35" s="37">
        <v>0.48888888888888887</v>
      </c>
      <c r="AW35" s="37">
        <v>0.44827586206896552</v>
      </c>
      <c r="AX35" s="37">
        <v>0.55172413793103448</v>
      </c>
      <c r="AY35" s="37">
        <v>0.35714285714285715</v>
      </c>
      <c r="AZ35" s="37">
        <v>0.3</v>
      </c>
      <c r="BA35" s="37">
        <v>0.32727272727272727</v>
      </c>
      <c r="BB35" s="37">
        <v>0.37037037037037035</v>
      </c>
      <c r="BC35" s="37">
        <v>0.359375</v>
      </c>
      <c r="BD35" s="37">
        <v>0.24193548387096775</v>
      </c>
      <c r="BE35" s="37">
        <v>0.28813559322033899</v>
      </c>
      <c r="BF35" s="37">
        <v>0.28947368421052633</v>
      </c>
      <c r="BG35" s="37">
        <v>0.34090909090909088</v>
      </c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</row>
    <row r="36" spans="3:148" x14ac:dyDescent="0.25">
      <c r="T36" s="32"/>
      <c r="U36" s="33" t="s">
        <v>2</v>
      </c>
      <c r="V36" s="36"/>
      <c r="W36" s="36"/>
      <c r="X36" s="36"/>
      <c r="Y36" s="36"/>
      <c r="Z36" s="36"/>
      <c r="AA36" s="36">
        <v>0.55000000000000004</v>
      </c>
      <c r="AB36" s="36">
        <v>0.64</v>
      </c>
      <c r="AC36" s="36">
        <v>0.72</v>
      </c>
      <c r="AD36" s="36">
        <v>0.71</v>
      </c>
      <c r="AE36" s="36">
        <v>0.64</v>
      </c>
      <c r="AF36" s="36">
        <v>0.53</v>
      </c>
      <c r="AG36" s="36">
        <v>0.59322033898305082</v>
      </c>
      <c r="AH36" s="37">
        <v>0.57603686635944695</v>
      </c>
      <c r="AI36" s="37">
        <v>0.5545023696682464</v>
      </c>
      <c r="AJ36" s="36">
        <v>0.5436893203883495</v>
      </c>
      <c r="AK36" s="37">
        <v>0.5431034482758621</v>
      </c>
      <c r="AL36" s="37">
        <v>0.52991452991452992</v>
      </c>
      <c r="AM36" s="37">
        <v>0.45320197044334976</v>
      </c>
      <c r="AN36" s="37">
        <v>0.44705882352941179</v>
      </c>
      <c r="AO36" s="37">
        <v>0.46938775510204084</v>
      </c>
      <c r="AP36" s="37">
        <v>0.48401826484018262</v>
      </c>
      <c r="AQ36" s="37">
        <v>0.53475935828877008</v>
      </c>
      <c r="AR36" s="37">
        <v>0.57823129251700678</v>
      </c>
      <c r="AS36" s="37">
        <v>0.5722543352601156</v>
      </c>
      <c r="AT36" s="37">
        <v>0.49029126213592233</v>
      </c>
      <c r="AU36" s="37">
        <v>0.53416149068322982</v>
      </c>
      <c r="AV36" s="37">
        <v>0.51655629139072845</v>
      </c>
      <c r="AW36" s="37">
        <v>0.46666666666666667</v>
      </c>
      <c r="AX36" s="37">
        <v>0.44</v>
      </c>
      <c r="AY36" s="37">
        <v>0.484375</v>
      </c>
      <c r="AZ36" s="37">
        <v>0.54658385093167705</v>
      </c>
      <c r="BA36" s="37">
        <v>0.58503401360544216</v>
      </c>
      <c r="BB36" s="37">
        <v>0.65714285714285714</v>
      </c>
      <c r="BC36" s="37">
        <v>0.63461538461538458</v>
      </c>
      <c r="BD36" s="37">
        <v>0.61038961038961037</v>
      </c>
      <c r="BE36" s="37">
        <v>0.61481481481481481</v>
      </c>
      <c r="BF36" s="37">
        <v>0.68918918918918914</v>
      </c>
      <c r="BG36" s="37">
        <v>0.69599999999999995</v>
      </c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</row>
    <row r="37" spans="3:148" x14ac:dyDescent="0.25">
      <c r="T37" s="32"/>
      <c r="U37" s="33" t="s">
        <v>0</v>
      </c>
      <c r="V37" s="36"/>
      <c r="W37" s="36"/>
      <c r="X37" s="36"/>
      <c r="Y37" s="36"/>
      <c r="Z37" s="36"/>
      <c r="AA37" s="36">
        <v>0.49</v>
      </c>
      <c r="AB37" s="36">
        <v>0.47</v>
      </c>
      <c r="AC37" s="36">
        <v>0.45</v>
      </c>
      <c r="AD37" s="36">
        <v>0.46</v>
      </c>
      <c r="AE37" s="36">
        <v>0.48</v>
      </c>
      <c r="AF37" s="36">
        <v>0.48</v>
      </c>
      <c r="AG37" s="36">
        <v>0.44</v>
      </c>
      <c r="AH37" s="36">
        <v>0.45</v>
      </c>
      <c r="AI37" s="36">
        <v>0.4</v>
      </c>
      <c r="AJ37" s="36">
        <v>0.43452380952380953</v>
      </c>
      <c r="AK37" s="37">
        <v>0.50857142857142856</v>
      </c>
      <c r="AL37" s="37">
        <v>0.52727272727272723</v>
      </c>
      <c r="AM37" s="37">
        <v>0.4485294117647059</v>
      </c>
      <c r="AN37" s="37">
        <v>0.4585635359116022</v>
      </c>
      <c r="AO37" s="37">
        <v>0.54166666666666663</v>
      </c>
      <c r="AP37" s="37">
        <v>0.47794117647058826</v>
      </c>
      <c r="AQ37" s="37">
        <v>0.55974842767295596</v>
      </c>
      <c r="AR37" s="37">
        <v>0.52112676056338025</v>
      </c>
      <c r="AS37" s="37">
        <v>0.40853658536585363</v>
      </c>
      <c r="AT37" s="37">
        <v>0.46892655367231639</v>
      </c>
      <c r="AU37" s="37">
        <v>0.42268041237113402</v>
      </c>
      <c r="AV37" s="37">
        <v>0.42131979695431471</v>
      </c>
      <c r="AW37" s="37">
        <v>0.42957746478873238</v>
      </c>
      <c r="AX37" s="37">
        <v>0.40845070422535212</v>
      </c>
      <c r="AY37" s="37">
        <v>0.51461988304093564</v>
      </c>
      <c r="AZ37" s="37">
        <v>0.44705882352941179</v>
      </c>
      <c r="BA37" s="37">
        <v>0.36305732484076431</v>
      </c>
      <c r="BB37" s="37">
        <v>0.36912751677852351</v>
      </c>
      <c r="BC37" s="37">
        <v>0.30232558139534882</v>
      </c>
      <c r="BD37" s="37">
        <v>0.3258426966292135</v>
      </c>
      <c r="BE37" s="37">
        <v>0.37566137566137564</v>
      </c>
      <c r="BF37" s="37">
        <v>0.33823529411764708</v>
      </c>
      <c r="BG37" s="37">
        <v>0.3707865168539326</v>
      </c>
      <c r="BH37" s="37"/>
      <c r="BI37" s="37"/>
      <c r="BJ37" s="37"/>
      <c r="BK37" s="37"/>
      <c r="BL37" s="37"/>
      <c r="BM37" s="37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</row>
    <row r="38" spans="3:148" x14ac:dyDescent="0.25">
      <c r="T38" s="32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</row>
    <row r="39" spans="3:148" x14ac:dyDescent="0.25">
      <c r="T39" s="32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7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5"/>
      <c r="BO39" s="35"/>
      <c r="BP39" s="35"/>
      <c r="BQ39" s="35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</row>
    <row r="40" spans="3:148" x14ac:dyDescent="0.25">
      <c r="T40" s="32"/>
      <c r="U40" s="33" t="s">
        <v>21</v>
      </c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7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</row>
    <row r="41" spans="3:148" x14ac:dyDescent="0.25">
      <c r="T41" s="32"/>
      <c r="U41" s="33"/>
      <c r="V41" s="35">
        <v>43101</v>
      </c>
      <c r="W41" s="35">
        <v>43132</v>
      </c>
      <c r="X41" s="35">
        <v>43160</v>
      </c>
      <c r="Y41" s="35">
        <v>43191</v>
      </c>
      <c r="Z41" s="35">
        <v>43221</v>
      </c>
      <c r="AA41" s="35">
        <v>43252</v>
      </c>
      <c r="AB41" s="35">
        <v>43282</v>
      </c>
      <c r="AC41" s="35">
        <v>43313</v>
      </c>
      <c r="AD41" s="35">
        <v>43344</v>
      </c>
      <c r="AE41" s="35">
        <v>43374</v>
      </c>
      <c r="AF41" s="35">
        <v>43405</v>
      </c>
      <c r="AG41" s="35">
        <v>43435</v>
      </c>
      <c r="AH41" s="35">
        <v>43466</v>
      </c>
      <c r="AI41" s="35">
        <v>43497</v>
      </c>
      <c r="AJ41" s="35">
        <v>43525</v>
      </c>
      <c r="AK41" s="35">
        <v>43556</v>
      </c>
      <c r="AL41" s="35">
        <v>43586</v>
      </c>
      <c r="AM41" s="35">
        <v>43617</v>
      </c>
      <c r="AN41" s="35">
        <v>43647</v>
      </c>
      <c r="AO41" s="35">
        <v>43678</v>
      </c>
      <c r="AP41" s="35">
        <v>43709</v>
      </c>
      <c r="AQ41" s="35">
        <v>43739</v>
      </c>
      <c r="AR41" s="35">
        <v>43770</v>
      </c>
      <c r="AS41" s="35">
        <v>43800</v>
      </c>
      <c r="AT41" s="35">
        <v>43831</v>
      </c>
      <c r="AU41" s="35">
        <v>43862</v>
      </c>
      <c r="AV41" s="35">
        <v>43891</v>
      </c>
      <c r="AW41" s="35">
        <v>43922</v>
      </c>
      <c r="AX41" s="35">
        <v>43952</v>
      </c>
      <c r="AY41" s="35">
        <v>43983</v>
      </c>
      <c r="AZ41" s="35">
        <v>44013</v>
      </c>
      <c r="BA41" s="35">
        <v>44227</v>
      </c>
      <c r="BB41" s="35">
        <v>44228</v>
      </c>
      <c r="BC41" s="35">
        <v>44256</v>
      </c>
      <c r="BD41" s="35">
        <v>44287</v>
      </c>
      <c r="BE41" s="35">
        <v>44317</v>
      </c>
      <c r="BF41" s="35">
        <v>44348</v>
      </c>
      <c r="BG41" s="35">
        <v>44378</v>
      </c>
      <c r="BH41" s="35">
        <v>44409</v>
      </c>
      <c r="BI41" s="35">
        <v>44440</v>
      </c>
      <c r="BJ41" s="35">
        <v>44470</v>
      </c>
      <c r="BK41" s="35">
        <v>44501</v>
      </c>
      <c r="BL41" s="35">
        <v>44531</v>
      </c>
      <c r="BM41" s="35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</row>
    <row r="42" spans="3:148" x14ac:dyDescent="0.25">
      <c r="T42" s="32"/>
      <c r="U42" s="33" t="s">
        <v>12</v>
      </c>
      <c r="V42" s="36"/>
      <c r="W42" s="36"/>
      <c r="X42" s="36"/>
      <c r="Y42" s="36"/>
      <c r="Z42" s="36"/>
      <c r="AA42" s="36">
        <v>0.46</v>
      </c>
      <c r="AB42" s="36">
        <v>0.42</v>
      </c>
      <c r="AC42" s="36">
        <v>0.41</v>
      </c>
      <c r="AD42" s="36">
        <v>0.4</v>
      </c>
      <c r="AE42" s="36">
        <v>0.41</v>
      </c>
      <c r="AF42" s="36">
        <v>0.37</v>
      </c>
      <c r="AG42" s="37">
        <v>0.43122676579925651</v>
      </c>
      <c r="AH42" s="37">
        <v>0.41964285714285715</v>
      </c>
      <c r="AI42" s="37">
        <v>0.41118421052631576</v>
      </c>
      <c r="AJ42" s="36">
        <v>0.40056818181818182</v>
      </c>
      <c r="AK42" s="37">
        <v>0.33128834355828218</v>
      </c>
      <c r="AL42" s="37">
        <v>0.31290322580645163</v>
      </c>
      <c r="AM42" s="37">
        <v>0.36639118457300274</v>
      </c>
      <c r="AN42" s="37">
        <v>0.39032258064516129</v>
      </c>
      <c r="AO42" s="37">
        <v>0.33613445378151263</v>
      </c>
      <c r="AP42" s="37">
        <v>0.38541666666666669</v>
      </c>
      <c r="AQ42" s="37">
        <v>0.3295774647887324</v>
      </c>
      <c r="AR42" s="37">
        <v>0.4</v>
      </c>
      <c r="AS42" s="37">
        <v>0.35177865612648224</v>
      </c>
      <c r="AT42" s="37">
        <v>0.40073529411764708</v>
      </c>
      <c r="AU42" s="37">
        <v>0.40559440559440557</v>
      </c>
      <c r="AV42" s="37">
        <v>0.34146341463414637</v>
      </c>
      <c r="AW42" s="37">
        <v>0.33568904593639576</v>
      </c>
      <c r="AX42" s="37">
        <v>0.3719298245614035</v>
      </c>
      <c r="AY42" s="37">
        <v>0.39577039274924469</v>
      </c>
      <c r="AZ42" s="37">
        <v>0.35347432024169184</v>
      </c>
      <c r="BA42" s="37">
        <v>0.49270072992700731</v>
      </c>
      <c r="BB42" s="37">
        <v>0.43571428571428572</v>
      </c>
      <c r="BC42" s="37">
        <v>0.46096654275092935</v>
      </c>
      <c r="BD42" s="37">
        <v>0.4140127388535032</v>
      </c>
      <c r="BE42" s="37">
        <v>0.38590604026845637</v>
      </c>
      <c r="BF42" s="37">
        <v>0.44290657439446368</v>
      </c>
      <c r="BG42" s="37">
        <v>0.43661971830985913</v>
      </c>
      <c r="BH42" s="37"/>
      <c r="BI42" s="37"/>
      <c r="BJ42" s="37"/>
      <c r="BK42" s="37"/>
      <c r="BL42" s="37"/>
      <c r="BM42" s="37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</row>
    <row r="43" spans="3:148" x14ac:dyDescent="0.25">
      <c r="T43" s="32"/>
      <c r="U43" s="33" t="s">
        <v>9</v>
      </c>
      <c r="V43" s="36"/>
      <c r="W43" s="36"/>
      <c r="X43" s="36"/>
      <c r="Y43" s="36"/>
      <c r="Z43" s="36"/>
      <c r="AA43" s="36">
        <v>0.43</v>
      </c>
      <c r="AB43" s="36">
        <v>0.49</v>
      </c>
      <c r="AC43" s="36">
        <v>0.41</v>
      </c>
      <c r="AD43" s="36">
        <v>0.37</v>
      </c>
      <c r="AE43" s="36">
        <v>0.41</v>
      </c>
      <c r="AF43" s="36">
        <v>0.38</v>
      </c>
      <c r="AG43" s="37">
        <v>0.42441860465116277</v>
      </c>
      <c r="AH43" s="37">
        <v>0.38383838383838381</v>
      </c>
      <c r="AI43" s="37">
        <v>0.40236686390532544</v>
      </c>
      <c r="AJ43" s="36">
        <v>0.41954022988505746</v>
      </c>
      <c r="AK43" s="37">
        <v>0.44623655913978494</v>
      </c>
      <c r="AL43" s="37">
        <v>0.45121951219512196</v>
      </c>
      <c r="AM43" s="37">
        <v>0.48684210526315791</v>
      </c>
      <c r="AN43" s="37">
        <v>0.53289473684210531</v>
      </c>
      <c r="AO43" s="37">
        <v>0.52348993288590606</v>
      </c>
      <c r="AP43" s="37">
        <v>0.3904109589041096</v>
      </c>
      <c r="AQ43" s="37">
        <v>0.42771084337349397</v>
      </c>
      <c r="AR43" s="37">
        <v>0.50920245398773001</v>
      </c>
      <c r="AS43" s="37">
        <v>0.52906976744186052</v>
      </c>
      <c r="AT43" s="37">
        <v>0.5</v>
      </c>
      <c r="AU43" s="37">
        <v>0.54651162790697672</v>
      </c>
      <c r="AV43" s="37">
        <v>0.5</v>
      </c>
      <c r="AW43" s="37">
        <v>0.50310559006211175</v>
      </c>
      <c r="AX43" s="37">
        <v>0.49710982658959535</v>
      </c>
      <c r="AY43" s="37">
        <v>0.51485148514851486</v>
      </c>
      <c r="AZ43" s="37">
        <v>0.48181818181818181</v>
      </c>
      <c r="BA43" s="37">
        <v>0.44811320754716982</v>
      </c>
      <c r="BB43" s="37">
        <v>0.5112107623318386</v>
      </c>
      <c r="BC43" s="37">
        <v>0.44607843137254904</v>
      </c>
      <c r="BD43" s="37">
        <v>0.53363228699551568</v>
      </c>
      <c r="BE43" s="37">
        <v>0.53398058252427183</v>
      </c>
      <c r="BF43" s="37">
        <v>0.54854368932038833</v>
      </c>
      <c r="BG43" s="37">
        <v>0.53968253968253965</v>
      </c>
      <c r="BH43" s="37"/>
      <c r="BI43" s="37"/>
      <c r="BJ43" s="37"/>
      <c r="BK43" s="37"/>
      <c r="BL43" s="37"/>
      <c r="BM43" s="37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</row>
    <row r="44" spans="3:148" x14ac:dyDescent="0.25">
      <c r="T44" s="32"/>
      <c r="U44" s="33" t="s">
        <v>11</v>
      </c>
      <c r="V44" s="36"/>
      <c r="W44" s="36"/>
      <c r="X44" s="36"/>
      <c r="Y44" s="36"/>
      <c r="Z44" s="36"/>
      <c r="AA44" s="36">
        <v>0.2</v>
      </c>
      <c r="AB44" s="36">
        <v>0.22</v>
      </c>
      <c r="AC44" s="36">
        <v>0.23</v>
      </c>
      <c r="AD44" s="36">
        <v>0.24</v>
      </c>
      <c r="AE44" s="36">
        <v>0.23</v>
      </c>
      <c r="AF44" s="36">
        <v>0.21</v>
      </c>
      <c r="AG44" s="37">
        <v>0.24025974025974026</v>
      </c>
      <c r="AH44" s="37">
        <v>0.24757281553398058</v>
      </c>
      <c r="AI44" s="37">
        <v>0.22105263157894736</v>
      </c>
      <c r="AJ44" s="36">
        <v>0.22488038277511962</v>
      </c>
      <c r="AK44" s="37">
        <v>0.19587628865979381</v>
      </c>
      <c r="AL44" s="37">
        <v>0.20765027322404372</v>
      </c>
      <c r="AM44" s="37">
        <v>0.24539877300613497</v>
      </c>
      <c r="AN44" s="37">
        <v>0.23333333333333334</v>
      </c>
      <c r="AO44" s="37">
        <v>0.2348993288590604</v>
      </c>
      <c r="AP44" s="37">
        <v>0.19230769230769232</v>
      </c>
      <c r="AQ44" s="37">
        <v>0.24489795918367346</v>
      </c>
      <c r="AR44" s="37">
        <v>0.23809523809523808</v>
      </c>
      <c r="AS44" s="37">
        <v>0.31818181818181818</v>
      </c>
      <c r="AT44" s="37">
        <v>0.23529411764705882</v>
      </c>
      <c r="AU44" s="37">
        <v>0.3888888888888889</v>
      </c>
      <c r="AV44" s="37">
        <v>0.2857142857142857</v>
      </c>
      <c r="AW44" s="37">
        <v>0.2</v>
      </c>
      <c r="AX44" s="37">
        <v>0</v>
      </c>
      <c r="AY44" s="37">
        <v>0.5</v>
      </c>
      <c r="AZ44" s="37">
        <v>0</v>
      </c>
      <c r="BA44" s="37"/>
      <c r="BB44" s="37">
        <v>0.33333333333333331</v>
      </c>
      <c r="BC44" s="37">
        <v>1</v>
      </c>
      <c r="BD44" s="37">
        <v>0</v>
      </c>
      <c r="BE44" s="37"/>
      <c r="BF44" s="37">
        <v>0</v>
      </c>
      <c r="BG44" s="37">
        <v>0.33333333333333331</v>
      </c>
      <c r="BH44" s="37"/>
      <c r="BI44" s="37"/>
      <c r="BJ44" s="37"/>
      <c r="BK44" s="37"/>
      <c r="BL44" s="37"/>
      <c r="BM44" s="37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</row>
    <row r="45" spans="3:148" x14ac:dyDescent="0.25">
      <c r="T45" s="32"/>
      <c r="U45" s="33" t="s">
        <v>10</v>
      </c>
      <c r="V45" s="36"/>
      <c r="W45" s="36"/>
      <c r="X45" s="36"/>
      <c r="Y45" s="36"/>
      <c r="Z45" s="36"/>
      <c r="AA45" s="36">
        <v>0.51</v>
      </c>
      <c r="AB45" s="36">
        <v>0.45</v>
      </c>
      <c r="AC45" s="36">
        <v>0.42</v>
      </c>
      <c r="AD45" s="36">
        <v>0.52</v>
      </c>
      <c r="AE45" s="36">
        <v>0.44</v>
      </c>
      <c r="AF45" s="36">
        <v>0.43</v>
      </c>
      <c r="AG45" s="37">
        <v>0.47368421052631576</v>
      </c>
      <c r="AH45" s="37">
        <v>0.37804878048780488</v>
      </c>
      <c r="AI45" s="37">
        <v>0.42857142857142855</v>
      </c>
      <c r="AJ45" s="36">
        <v>0.41463414634146339</v>
      </c>
      <c r="AK45" s="37">
        <v>0.4358974358974359</v>
      </c>
      <c r="AL45" s="37">
        <v>0.45348837209302323</v>
      </c>
      <c r="AM45" s="37">
        <v>0.4264705882352941</v>
      </c>
      <c r="AN45" s="37">
        <v>0.38043478260869568</v>
      </c>
      <c r="AO45" s="37">
        <v>0.36470588235294116</v>
      </c>
      <c r="AP45" s="37">
        <v>0.35064935064935066</v>
      </c>
      <c r="AQ45" s="37">
        <v>0.36170212765957449</v>
      </c>
      <c r="AR45" s="37">
        <v>0.30158730158730157</v>
      </c>
      <c r="AS45" s="37">
        <v>0.38202247191011235</v>
      </c>
      <c r="AT45" s="37">
        <v>0.44318181818181818</v>
      </c>
      <c r="AU45" s="37">
        <v>0.43835616438356162</v>
      </c>
      <c r="AV45" s="37">
        <v>0.41489361702127658</v>
      </c>
      <c r="AW45" s="37">
        <v>0.32876712328767121</v>
      </c>
      <c r="AX45" s="37">
        <v>0.36708860759493672</v>
      </c>
      <c r="AY45" s="37">
        <v>0.40196078431372551</v>
      </c>
      <c r="AZ45" s="37">
        <v>0.28888888888888886</v>
      </c>
      <c r="BA45" s="37">
        <v>0.34523809523809523</v>
      </c>
      <c r="BB45" s="37">
        <v>0.4</v>
      </c>
      <c r="BC45" s="37">
        <v>0.27835051546391754</v>
      </c>
      <c r="BD45" s="37">
        <v>0.25742574257425743</v>
      </c>
      <c r="BE45" s="37">
        <v>0.37623762376237624</v>
      </c>
      <c r="BF45" s="37">
        <v>0.32978723404255317</v>
      </c>
      <c r="BG45" s="37">
        <v>0.34210526315789475</v>
      </c>
      <c r="BH45" s="37"/>
      <c r="BI45" s="37"/>
      <c r="BJ45" s="37"/>
      <c r="BK45" s="37"/>
      <c r="BL45" s="37"/>
      <c r="BM45" s="37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</row>
    <row r="46" spans="3:148" x14ac:dyDescent="0.25">
      <c r="T46" s="32"/>
      <c r="U46" s="33" t="s">
        <v>8</v>
      </c>
      <c r="V46" s="36"/>
      <c r="W46" s="36"/>
      <c r="X46" s="36"/>
      <c r="Y46" s="36"/>
      <c r="Z46" s="36"/>
      <c r="AA46" s="36">
        <v>0.46</v>
      </c>
      <c r="AB46" s="36">
        <v>0.43</v>
      </c>
      <c r="AC46" s="36">
        <v>0.44</v>
      </c>
      <c r="AD46" s="36">
        <v>0.44</v>
      </c>
      <c r="AE46" s="36">
        <v>0.41</v>
      </c>
      <c r="AF46" s="36">
        <v>0.35</v>
      </c>
      <c r="AG46" s="37">
        <v>0.37614678899082571</v>
      </c>
      <c r="AH46" s="37">
        <v>0.40077821011673154</v>
      </c>
      <c r="AI46" s="37">
        <v>0.44534412955465585</v>
      </c>
      <c r="AJ46" s="36">
        <v>0.35983263598326359</v>
      </c>
      <c r="AK46" s="37">
        <v>0.44787644787644787</v>
      </c>
      <c r="AL46" s="37">
        <v>0.44607843137254904</v>
      </c>
      <c r="AM46" s="37">
        <v>0.45132743362831856</v>
      </c>
      <c r="AN46" s="37">
        <v>0.46511627906976744</v>
      </c>
      <c r="AO46" s="37">
        <v>0.49295774647887325</v>
      </c>
      <c r="AP46" s="37">
        <v>0.45</v>
      </c>
      <c r="AQ46" s="37">
        <v>0.47894736842105262</v>
      </c>
      <c r="AR46" s="37">
        <v>0.41958041958041958</v>
      </c>
      <c r="AS46" s="37">
        <v>0.38172043010752688</v>
      </c>
      <c r="AT46" s="37">
        <v>0.40957446808510639</v>
      </c>
      <c r="AU46" s="37">
        <v>0.42713567839195982</v>
      </c>
      <c r="AV46" s="37">
        <v>0.40555555555555556</v>
      </c>
      <c r="AW46" s="37">
        <v>0.36363636363636365</v>
      </c>
      <c r="AX46" s="37">
        <v>0.32374100719424459</v>
      </c>
      <c r="AY46" s="37">
        <v>0.3888888888888889</v>
      </c>
      <c r="AZ46" s="37">
        <v>0.38219895287958117</v>
      </c>
      <c r="BA46" s="37">
        <v>0.35365853658536583</v>
      </c>
      <c r="BB46" s="37">
        <v>0.33727810650887574</v>
      </c>
      <c r="BC46" s="37">
        <v>0.32911392405063289</v>
      </c>
      <c r="BD46" s="37">
        <v>0.28804347826086957</v>
      </c>
      <c r="BE46" s="37">
        <v>0.35164835164835168</v>
      </c>
      <c r="BF46" s="37">
        <v>0.32487309644670048</v>
      </c>
      <c r="BG46" s="37">
        <v>0.31468531468531469</v>
      </c>
      <c r="BH46" s="37"/>
      <c r="BI46" s="37"/>
      <c r="BJ46" s="37"/>
      <c r="BK46" s="37"/>
      <c r="BL46" s="37"/>
      <c r="BM46" s="37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</row>
    <row r="47" spans="3:148" x14ac:dyDescent="0.25">
      <c r="T47" s="32"/>
      <c r="U47" s="33" t="s">
        <v>7</v>
      </c>
      <c r="V47" s="36"/>
      <c r="W47" s="36"/>
      <c r="X47" s="36"/>
      <c r="Y47" s="36"/>
      <c r="Z47" s="36"/>
      <c r="AA47" s="36">
        <v>0.4</v>
      </c>
      <c r="AB47" s="36">
        <v>0.45</v>
      </c>
      <c r="AC47" s="36">
        <v>0.53</v>
      </c>
      <c r="AD47" s="36">
        <v>0.59</v>
      </c>
      <c r="AE47" s="36">
        <v>0.45</v>
      </c>
      <c r="AF47" s="36">
        <v>0.46</v>
      </c>
      <c r="AG47" s="37">
        <v>0.41176470588235292</v>
      </c>
      <c r="AH47" s="37">
        <v>0.32758620689655171</v>
      </c>
      <c r="AI47" s="37">
        <v>0.265625</v>
      </c>
      <c r="AJ47" s="36">
        <v>0.34246575342465752</v>
      </c>
      <c r="AK47" s="37">
        <v>0.4157303370786517</v>
      </c>
      <c r="AL47" s="37">
        <v>0.31746031746031744</v>
      </c>
      <c r="AM47" s="37">
        <v>0.38461538461538464</v>
      </c>
      <c r="AN47" s="37">
        <v>0.61538461538461542</v>
      </c>
      <c r="AO47" s="37">
        <v>0.33333333333333331</v>
      </c>
      <c r="AP47" s="37">
        <v>0.33333333333333331</v>
      </c>
      <c r="AQ47" s="37">
        <v>0.5</v>
      </c>
      <c r="AR47" s="37">
        <v>0.4</v>
      </c>
      <c r="AS47" s="37">
        <v>0.66666666666666663</v>
      </c>
      <c r="AT47" s="37">
        <v>0.2</v>
      </c>
      <c r="AU47" s="37">
        <v>0.375</v>
      </c>
      <c r="AV47" s="37">
        <v>0.3235294117647059</v>
      </c>
      <c r="AW47" s="37">
        <v>0.42857142857142855</v>
      </c>
      <c r="AX47" s="37">
        <v>0.33333333333333331</v>
      </c>
      <c r="AY47" s="37">
        <v>0.41666666666666669</v>
      </c>
      <c r="AZ47" s="37">
        <v>0.36363636363636365</v>
      </c>
      <c r="BA47" s="37">
        <v>0.5</v>
      </c>
      <c r="BB47" s="37">
        <v>0</v>
      </c>
      <c r="BC47" s="37">
        <v>0</v>
      </c>
      <c r="BD47" s="37">
        <v>0.33333333333333331</v>
      </c>
      <c r="BE47" s="37">
        <v>0</v>
      </c>
      <c r="BF47" s="37">
        <v>0</v>
      </c>
      <c r="BG47" s="37">
        <v>0</v>
      </c>
      <c r="BH47" s="37"/>
      <c r="BI47" s="37"/>
      <c r="BJ47" s="37"/>
      <c r="BK47" s="37"/>
      <c r="BL47" s="37"/>
      <c r="BM47" s="37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</row>
    <row r="48" spans="3:148" x14ac:dyDescent="0.25">
      <c r="T48" s="32"/>
      <c r="U48" s="33" t="s">
        <v>6</v>
      </c>
      <c r="V48" s="36"/>
      <c r="W48" s="36"/>
      <c r="X48" s="36"/>
      <c r="Y48" s="36"/>
      <c r="Z48" s="36"/>
      <c r="AA48" s="36">
        <v>0.5</v>
      </c>
      <c r="AB48" s="36">
        <v>0.39</v>
      </c>
      <c r="AC48" s="36">
        <v>0.46</v>
      </c>
      <c r="AD48" s="36">
        <v>0.46</v>
      </c>
      <c r="AE48" s="36">
        <v>0.43</v>
      </c>
      <c r="AF48" s="36">
        <v>0.44</v>
      </c>
      <c r="AG48" s="37">
        <v>0.49275362318840582</v>
      </c>
      <c r="AH48" s="37">
        <v>0.33333333333333331</v>
      </c>
      <c r="AI48" s="37">
        <v>0.48809523809523808</v>
      </c>
      <c r="AJ48" s="36">
        <v>0.44047619047619047</v>
      </c>
      <c r="AK48" s="37">
        <v>0.32911392405063289</v>
      </c>
      <c r="AL48" s="37">
        <v>0.42708333333333331</v>
      </c>
      <c r="AM48" s="37">
        <v>0.48314606741573035</v>
      </c>
      <c r="AN48" s="37">
        <v>0.48717948717948717</v>
      </c>
      <c r="AO48" s="37">
        <v>0.39130434782608697</v>
      </c>
      <c r="AP48" s="37">
        <v>0.47945205479452052</v>
      </c>
      <c r="AQ48" s="37">
        <v>0.52577319587628868</v>
      </c>
      <c r="AR48" s="37">
        <v>0.39473684210526316</v>
      </c>
      <c r="AS48" s="37">
        <v>0.51898734177215189</v>
      </c>
      <c r="AT48" s="37">
        <v>0.46153846153846156</v>
      </c>
      <c r="AU48" s="37">
        <v>0.55128205128205132</v>
      </c>
      <c r="AV48" s="37">
        <v>0.47872340425531917</v>
      </c>
      <c r="AW48" s="37">
        <v>0.43902439024390244</v>
      </c>
      <c r="AX48" s="37">
        <v>0.41249999999999998</v>
      </c>
      <c r="AY48" s="37">
        <v>0.41237113402061853</v>
      </c>
      <c r="AZ48" s="37">
        <v>0.45098039215686275</v>
      </c>
      <c r="BA48" s="37">
        <v>0.48484848484848486</v>
      </c>
      <c r="BB48" s="37">
        <v>0.47058823529411764</v>
      </c>
      <c r="BC48" s="37">
        <v>0.55670103092783507</v>
      </c>
      <c r="BD48" s="37">
        <v>0.5</v>
      </c>
      <c r="BE48" s="37">
        <v>0.42105263157894735</v>
      </c>
      <c r="BF48" s="37">
        <v>0.45882352941176469</v>
      </c>
      <c r="BG48" s="37">
        <v>0.46052631578947367</v>
      </c>
      <c r="BH48" s="37"/>
      <c r="BI48" s="37"/>
      <c r="BJ48" s="37"/>
      <c r="BK48" s="37"/>
      <c r="BL48" s="37"/>
      <c r="BM48" s="37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</row>
    <row r="49" spans="20:148" x14ac:dyDescent="0.25">
      <c r="T49" s="32"/>
      <c r="U49" s="33" t="s">
        <v>5</v>
      </c>
      <c r="V49" s="36"/>
      <c r="W49" s="36"/>
      <c r="X49" s="36"/>
      <c r="Y49" s="36"/>
      <c r="Z49" s="36"/>
      <c r="AA49" s="36">
        <v>0.48</v>
      </c>
      <c r="AB49" s="36">
        <v>0.49</v>
      </c>
      <c r="AC49" s="36">
        <v>0.5</v>
      </c>
      <c r="AD49" s="36">
        <v>0.5</v>
      </c>
      <c r="AE49" s="36">
        <v>0.51</v>
      </c>
      <c r="AF49" s="36">
        <v>0.46</v>
      </c>
      <c r="AG49" s="37">
        <v>0.47269303201506591</v>
      </c>
      <c r="AH49" s="37">
        <v>0.45522388059701491</v>
      </c>
      <c r="AI49" s="37">
        <v>0.45364238410596025</v>
      </c>
      <c r="AJ49" s="36">
        <v>0.47634069400630913</v>
      </c>
      <c r="AK49" s="37">
        <v>0.49102773246329529</v>
      </c>
      <c r="AL49" s="37">
        <v>0.52086811352253759</v>
      </c>
      <c r="AM49" s="37">
        <v>0.46961325966850831</v>
      </c>
      <c r="AN49" s="37">
        <v>0.50992063492063489</v>
      </c>
      <c r="AO49" s="37">
        <v>0.5415986949429038</v>
      </c>
      <c r="AP49" s="37">
        <v>0.5071942446043165</v>
      </c>
      <c r="AQ49" s="37">
        <v>0.53139356814701377</v>
      </c>
      <c r="AR49" s="37">
        <v>0.50457038391224862</v>
      </c>
      <c r="AS49" s="37">
        <v>0.51077943615257049</v>
      </c>
      <c r="AT49" s="37">
        <v>0.51519756838905773</v>
      </c>
      <c r="AU49" s="37">
        <v>0.52777777777777779</v>
      </c>
      <c r="AV49" s="37">
        <v>0.53583617747440271</v>
      </c>
      <c r="AW49" s="37">
        <v>0.51473922902494329</v>
      </c>
      <c r="AX49" s="37">
        <v>0.48732943469785572</v>
      </c>
      <c r="AY49" s="37">
        <v>0.50338983050847452</v>
      </c>
      <c r="AZ49" s="37">
        <v>0.44578313253012047</v>
      </c>
      <c r="BA49" s="37">
        <v>0.45421903052064633</v>
      </c>
      <c r="BB49" s="37">
        <v>0.43140794223826717</v>
      </c>
      <c r="BC49" s="37">
        <v>0.43504531722054379</v>
      </c>
      <c r="BD49" s="37">
        <v>0.46841294298921415</v>
      </c>
      <c r="BE49" s="37">
        <v>0.4628975265017668</v>
      </c>
      <c r="BF49" s="37">
        <v>0.44897959183673469</v>
      </c>
      <c r="BG49" s="37">
        <v>0.48287671232876711</v>
      </c>
      <c r="BH49" s="37"/>
      <c r="BI49" s="37"/>
      <c r="BJ49" s="37"/>
      <c r="BK49" s="37"/>
      <c r="BL49" s="37"/>
      <c r="BM49" s="37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</row>
    <row r="50" spans="20:148" x14ac:dyDescent="0.25">
      <c r="T50" s="32"/>
      <c r="U50" s="33" t="s">
        <v>4</v>
      </c>
      <c r="V50" s="36"/>
      <c r="W50" s="36"/>
      <c r="X50" s="36"/>
      <c r="Y50" s="36"/>
      <c r="Z50" s="36"/>
      <c r="AA50" s="36">
        <v>0.47</v>
      </c>
      <c r="AB50" s="36">
        <v>0.43</v>
      </c>
      <c r="AC50" s="36">
        <v>0.46</v>
      </c>
      <c r="AD50" s="36">
        <v>0.47</v>
      </c>
      <c r="AE50" s="36">
        <v>0.49</v>
      </c>
      <c r="AF50" s="36">
        <v>0.46</v>
      </c>
      <c r="AG50" s="37">
        <v>0.52631578947368418</v>
      </c>
      <c r="AH50" s="37">
        <v>0.47017543859649125</v>
      </c>
      <c r="AI50" s="37">
        <v>0.5266903914590747</v>
      </c>
      <c r="AJ50" s="36">
        <v>0.47297297297297297</v>
      </c>
      <c r="AK50" s="37">
        <v>0.47435897435897434</v>
      </c>
      <c r="AL50" s="37">
        <v>0.43137254901960786</v>
      </c>
      <c r="AM50" s="37">
        <v>0.41403508771929826</v>
      </c>
      <c r="AN50" s="37">
        <v>0.44585987261146498</v>
      </c>
      <c r="AO50" s="37">
        <v>0.45421245421245421</v>
      </c>
      <c r="AP50" s="37">
        <v>0.45454545454545453</v>
      </c>
      <c r="AQ50" s="37">
        <v>0.43535620052770446</v>
      </c>
      <c r="AR50" s="37">
        <v>0.44067796610169491</v>
      </c>
      <c r="AS50" s="37">
        <v>0.43153526970954359</v>
      </c>
      <c r="AT50" s="37">
        <v>0.49819494584837543</v>
      </c>
      <c r="AU50" s="37">
        <v>0.51320754716981132</v>
      </c>
      <c r="AV50" s="37">
        <v>0.46274509803921571</v>
      </c>
      <c r="AW50" s="37">
        <v>0.39086294416243655</v>
      </c>
      <c r="AX50" s="37">
        <v>0.40416666666666667</v>
      </c>
      <c r="AY50" s="37">
        <v>0.38113207547169814</v>
      </c>
      <c r="AZ50" s="37">
        <v>0.42105263157894735</v>
      </c>
      <c r="BA50" s="37">
        <v>0.39556962025316456</v>
      </c>
      <c r="BB50" s="37">
        <v>0.42948717948717946</v>
      </c>
      <c r="BC50" s="37">
        <v>0.4462809917355372</v>
      </c>
      <c r="BD50" s="37">
        <v>0.41379310344827586</v>
      </c>
      <c r="BE50" s="37">
        <v>0.43648208469055377</v>
      </c>
      <c r="BF50" s="37">
        <v>0.41116751269035534</v>
      </c>
      <c r="BG50" s="37">
        <v>0.39718309859154932</v>
      </c>
      <c r="BH50" s="37"/>
      <c r="BI50" s="37"/>
      <c r="BJ50" s="37"/>
      <c r="BK50" s="37"/>
      <c r="BL50" s="37"/>
      <c r="BM50" s="37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</row>
    <row r="51" spans="20:148" x14ac:dyDescent="0.25">
      <c r="T51" s="32"/>
      <c r="U51" s="33" t="s">
        <v>64</v>
      </c>
      <c r="V51" s="36"/>
      <c r="W51" s="36"/>
      <c r="X51" s="36"/>
      <c r="Y51" s="36"/>
      <c r="Z51" s="36"/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7">
        <v>0</v>
      </c>
      <c r="AH51" s="37">
        <v>0.27</v>
      </c>
      <c r="AI51" s="37">
        <v>0.21</v>
      </c>
      <c r="AJ51" s="36">
        <v>0.23604060913705585</v>
      </c>
      <c r="AK51" s="37">
        <v>0.22519083969465647</v>
      </c>
      <c r="AL51" s="37">
        <v>0.24489795918367346</v>
      </c>
      <c r="AM51" s="37">
        <v>0.27515723270440251</v>
      </c>
      <c r="AN51" s="37">
        <v>0.1853997682502897</v>
      </c>
      <c r="AO51" s="37">
        <v>0.18362573099415205</v>
      </c>
      <c r="AP51" s="37">
        <v>0.30779220779220778</v>
      </c>
      <c r="AQ51" s="37">
        <v>0.51017811704834604</v>
      </c>
      <c r="AR51" s="37">
        <v>0.49017038007863695</v>
      </c>
      <c r="AS51" s="37">
        <v>0.50436953807740326</v>
      </c>
      <c r="AT51" s="37"/>
      <c r="AU51" s="37"/>
      <c r="AV51" s="37"/>
      <c r="AW51" s="37"/>
      <c r="AX51" s="37"/>
      <c r="AY51" s="37"/>
      <c r="AZ51" s="37"/>
      <c r="BA51" s="37"/>
      <c r="BB51" s="37">
        <v>0.25</v>
      </c>
      <c r="BC51" s="37">
        <v>0.5714285714285714</v>
      </c>
      <c r="BD51" s="37">
        <v>0.625</v>
      </c>
      <c r="BE51" s="37">
        <v>0.5</v>
      </c>
      <c r="BF51" s="37">
        <v>0.4</v>
      </c>
      <c r="BG51" s="37">
        <v>0.23529411764705882</v>
      </c>
      <c r="BH51" s="37"/>
      <c r="BI51" s="37"/>
      <c r="BJ51" s="37"/>
      <c r="BK51" s="37"/>
      <c r="BL51" s="37"/>
      <c r="BM51" s="37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</row>
    <row r="52" spans="20:148" x14ac:dyDescent="0.25">
      <c r="T52" s="32"/>
      <c r="U52" s="33" t="s">
        <v>38</v>
      </c>
      <c r="V52" s="36"/>
      <c r="W52" s="36"/>
      <c r="X52" s="36"/>
      <c r="Y52" s="36"/>
      <c r="Z52" s="36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3"/>
      <c r="AL52" s="33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</row>
    <row r="53" spans="20:148" x14ac:dyDescent="0.25">
      <c r="T53" s="32"/>
      <c r="U53" s="33" t="s">
        <v>3</v>
      </c>
      <c r="V53" s="36"/>
      <c r="W53" s="36"/>
      <c r="X53" s="36"/>
      <c r="Y53" s="36"/>
      <c r="Z53" s="36"/>
      <c r="AA53" s="36">
        <v>0.39</v>
      </c>
      <c r="AB53" s="36">
        <v>0.28999999999999998</v>
      </c>
      <c r="AC53" s="36">
        <v>0.35</v>
      </c>
      <c r="AD53" s="36">
        <v>0.36</v>
      </c>
      <c r="AE53" s="36">
        <v>0.43</v>
      </c>
      <c r="AF53" s="36">
        <v>0.32</v>
      </c>
      <c r="AG53" s="37">
        <v>0.51515151515151514</v>
      </c>
      <c r="AH53" s="37">
        <v>0.359375</v>
      </c>
      <c r="AI53" s="37">
        <v>0.39344262295081966</v>
      </c>
      <c r="AJ53" s="36">
        <v>0.36363636363636365</v>
      </c>
      <c r="AK53" s="37">
        <v>0.46153846153846156</v>
      </c>
      <c r="AL53" s="37">
        <v>0.49180327868852458</v>
      </c>
      <c r="AM53" s="37">
        <v>0.46875</v>
      </c>
      <c r="AN53" s="37">
        <v>0.375</v>
      </c>
      <c r="AO53" s="37">
        <v>0.42666666666666669</v>
      </c>
      <c r="AP53" s="37">
        <v>0.375</v>
      </c>
      <c r="AQ53" s="37">
        <v>0.43283582089552236</v>
      </c>
      <c r="AR53" s="37">
        <v>0.4</v>
      </c>
      <c r="AS53" s="37">
        <v>0.35087719298245612</v>
      </c>
      <c r="AT53" s="37">
        <v>0.42028985507246375</v>
      </c>
      <c r="AU53" s="37">
        <v>0.35384615384615387</v>
      </c>
      <c r="AV53" s="37">
        <v>0.34920634920634919</v>
      </c>
      <c r="AW53" s="37">
        <v>0.33333333333333331</v>
      </c>
      <c r="AX53" s="37">
        <v>0.29729729729729731</v>
      </c>
      <c r="AY53" s="37">
        <v>0.32758620689655171</v>
      </c>
      <c r="AZ53" s="37">
        <v>0.41818181818181815</v>
      </c>
      <c r="BA53" s="37">
        <v>0.36231884057971014</v>
      </c>
      <c r="BB53" s="37">
        <v>0.36764705882352944</v>
      </c>
      <c r="BC53" s="37">
        <v>0.39743589743589741</v>
      </c>
      <c r="BD53" s="37">
        <v>0.28358208955223879</v>
      </c>
      <c r="BE53" s="37">
        <v>0.23880597014925373</v>
      </c>
      <c r="BF53" s="37">
        <v>0.33766233766233766</v>
      </c>
      <c r="BG53" s="37">
        <v>0.31428571428571428</v>
      </c>
      <c r="BH53" s="37"/>
      <c r="BI53" s="37"/>
      <c r="BJ53" s="37"/>
      <c r="BK53" s="37"/>
      <c r="BL53" s="37"/>
      <c r="BM53" s="37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</row>
    <row r="54" spans="20:148" x14ac:dyDescent="0.25">
      <c r="T54" s="32"/>
      <c r="U54" s="33" t="s">
        <v>2</v>
      </c>
      <c r="V54" s="36"/>
      <c r="W54" s="36"/>
      <c r="X54" s="36"/>
      <c r="Y54" s="36"/>
      <c r="Z54" s="36"/>
      <c r="AA54" s="36">
        <v>0.57999999999999996</v>
      </c>
      <c r="AB54" s="36">
        <v>0.51</v>
      </c>
      <c r="AC54" s="36">
        <v>0.52</v>
      </c>
      <c r="AD54" s="36">
        <v>0.54</v>
      </c>
      <c r="AE54" s="36">
        <v>0.47</v>
      </c>
      <c r="AF54" s="36">
        <v>0.5</v>
      </c>
      <c r="AG54" s="37">
        <v>0.50757575757575757</v>
      </c>
      <c r="AH54" s="37">
        <v>0.48314606741573035</v>
      </c>
      <c r="AI54" s="37">
        <v>0.4606741573033708</v>
      </c>
      <c r="AJ54" s="37">
        <v>0.5161290322580645</v>
      </c>
      <c r="AK54" s="37">
        <v>0.46448087431693991</v>
      </c>
      <c r="AL54" s="37">
        <v>0.4567901234567901</v>
      </c>
      <c r="AM54" s="37">
        <v>0.41221374045801529</v>
      </c>
      <c r="AN54" s="37">
        <v>0.48765432098765432</v>
      </c>
      <c r="AO54" s="37">
        <v>0.52027027027027029</v>
      </c>
      <c r="AP54" s="37">
        <v>0.50322580645161286</v>
      </c>
      <c r="AQ54" s="37">
        <v>0.50757575757575757</v>
      </c>
      <c r="AR54" s="37">
        <v>0.55045871559633031</v>
      </c>
      <c r="AS54" s="37">
        <v>0.48672566371681414</v>
      </c>
      <c r="AT54" s="37">
        <v>0.57462686567164178</v>
      </c>
      <c r="AU54" s="37">
        <v>0.53271028037383172</v>
      </c>
      <c r="AV54" s="37">
        <v>0.47014925373134331</v>
      </c>
      <c r="AW54" s="37">
        <v>0.40170940170940173</v>
      </c>
      <c r="AX54" s="37">
        <v>0.5</v>
      </c>
      <c r="AY54" s="37">
        <v>0.47747747747747749</v>
      </c>
      <c r="AZ54" s="37">
        <v>0.51327433628318586</v>
      </c>
      <c r="BA54" s="37">
        <v>0.46296296296296297</v>
      </c>
      <c r="BB54" s="37">
        <v>0.44067796610169491</v>
      </c>
      <c r="BC54" s="37">
        <v>0.47252747252747251</v>
      </c>
      <c r="BD54" s="37">
        <v>0.43269230769230771</v>
      </c>
      <c r="BE54" s="37">
        <v>0.37373737373737376</v>
      </c>
      <c r="BF54" s="37">
        <v>0.37254901960784315</v>
      </c>
      <c r="BG54" s="37">
        <v>0.52542372881355937</v>
      </c>
      <c r="BH54" s="37"/>
      <c r="BI54" s="37"/>
      <c r="BJ54" s="37"/>
      <c r="BK54" s="37"/>
      <c r="BL54" s="37"/>
      <c r="BM54" s="37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</row>
    <row r="55" spans="20:148" x14ac:dyDescent="0.25">
      <c r="T55" s="32"/>
      <c r="U55" s="33" t="s">
        <v>0</v>
      </c>
      <c r="V55" s="36"/>
      <c r="W55" s="36"/>
      <c r="X55" s="36"/>
      <c r="Y55" s="36"/>
      <c r="Z55" s="36"/>
      <c r="AA55" s="36">
        <v>0.38</v>
      </c>
      <c r="AB55" s="36">
        <v>0.4</v>
      </c>
      <c r="AC55" s="36">
        <v>0.41</v>
      </c>
      <c r="AD55" s="36">
        <v>0.37</v>
      </c>
      <c r="AE55" s="36">
        <v>0.36</v>
      </c>
      <c r="AF55" s="36">
        <v>0.41</v>
      </c>
      <c r="AG55" s="37">
        <v>0.40799999999999997</v>
      </c>
      <c r="AH55" s="36">
        <v>0.39</v>
      </c>
      <c r="AI55" s="36">
        <v>0.41</v>
      </c>
      <c r="AJ55" s="37">
        <v>0.41095890410958902</v>
      </c>
      <c r="AK55" s="37">
        <v>0.41176470588235292</v>
      </c>
      <c r="AL55" s="37">
        <v>0.3927272727272727</v>
      </c>
      <c r="AM55" s="37">
        <v>0.43103448275862066</v>
      </c>
      <c r="AN55" s="37">
        <v>0.42229729729729731</v>
      </c>
      <c r="AO55" s="37">
        <v>0.38028169014084506</v>
      </c>
      <c r="AP55" s="37">
        <v>0.43231441048034935</v>
      </c>
      <c r="AQ55" s="37">
        <v>0.38626609442060084</v>
      </c>
      <c r="AR55" s="37">
        <v>0.43043478260869567</v>
      </c>
      <c r="AS55" s="37">
        <v>0.40585774058577406</v>
      </c>
      <c r="AT55" s="37">
        <v>0.379182156133829</v>
      </c>
      <c r="AU55" s="37">
        <v>0.39929328621908128</v>
      </c>
      <c r="AV55" s="37">
        <v>0.38157894736842107</v>
      </c>
      <c r="AW55" s="37">
        <v>0.3401639344262295</v>
      </c>
      <c r="AX55" s="37">
        <v>0.35471698113207545</v>
      </c>
      <c r="AY55" s="37">
        <v>0.37800687285223367</v>
      </c>
      <c r="AZ55" s="37">
        <v>0.29629629629629628</v>
      </c>
      <c r="BA55" s="37">
        <v>0.32173913043478258</v>
      </c>
      <c r="BB55" s="37">
        <v>0.31674208144796379</v>
      </c>
      <c r="BC55" s="37">
        <v>0.32890365448504982</v>
      </c>
      <c r="BD55" s="37">
        <v>0.31313131313131315</v>
      </c>
      <c r="BE55" s="37">
        <v>0.27857142857142858</v>
      </c>
      <c r="BF55" s="37">
        <v>0.29807692307692307</v>
      </c>
      <c r="BG55" s="37">
        <v>0.28979591836734692</v>
      </c>
      <c r="BH55" s="37"/>
      <c r="BI55" s="37"/>
      <c r="BJ55" s="37"/>
      <c r="BK55" s="37"/>
      <c r="BL55" s="37"/>
      <c r="BM55" s="37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</row>
    <row r="56" spans="20:148" x14ac:dyDescent="0.25">
      <c r="T56" s="32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5"/>
      <c r="BO56" s="35"/>
      <c r="BP56" s="35"/>
      <c r="BQ56" s="35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</row>
    <row r="57" spans="20:148" x14ac:dyDescent="0.25">
      <c r="T57" s="32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7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7"/>
      <c r="BO57" s="37"/>
      <c r="BP57" s="37"/>
      <c r="BQ57" s="37"/>
      <c r="BR57" s="37"/>
      <c r="BS57" s="37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</row>
    <row r="58" spans="20:148" x14ac:dyDescent="0.25">
      <c r="T58" s="32"/>
      <c r="U58" s="33" t="s">
        <v>20</v>
      </c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7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7"/>
      <c r="BO58" s="37"/>
      <c r="BP58" s="37"/>
      <c r="BQ58" s="37"/>
      <c r="BR58" s="37"/>
      <c r="BS58" s="37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</row>
    <row r="59" spans="20:148" x14ac:dyDescent="0.25">
      <c r="T59" s="32"/>
      <c r="U59" s="33"/>
      <c r="V59" s="35">
        <v>43101</v>
      </c>
      <c r="W59" s="35">
        <v>43132</v>
      </c>
      <c r="X59" s="35">
        <v>43160</v>
      </c>
      <c r="Y59" s="35">
        <v>43191</v>
      </c>
      <c r="Z59" s="35">
        <v>43221</v>
      </c>
      <c r="AA59" s="35">
        <v>43252</v>
      </c>
      <c r="AB59" s="35">
        <v>43282</v>
      </c>
      <c r="AC59" s="35">
        <v>43313</v>
      </c>
      <c r="AD59" s="35">
        <v>43344</v>
      </c>
      <c r="AE59" s="35">
        <v>43374</v>
      </c>
      <c r="AF59" s="35">
        <v>43405</v>
      </c>
      <c r="AG59" s="35">
        <v>43435</v>
      </c>
      <c r="AH59" s="35">
        <v>43466</v>
      </c>
      <c r="AI59" s="35">
        <v>43497</v>
      </c>
      <c r="AJ59" s="35">
        <v>43525</v>
      </c>
      <c r="AK59" s="35">
        <v>43556</v>
      </c>
      <c r="AL59" s="35">
        <v>43586</v>
      </c>
      <c r="AM59" s="35">
        <v>43617</v>
      </c>
      <c r="AN59" s="35">
        <v>43647</v>
      </c>
      <c r="AO59" s="35">
        <v>43678</v>
      </c>
      <c r="AP59" s="35">
        <v>43709</v>
      </c>
      <c r="AQ59" s="35">
        <v>43739</v>
      </c>
      <c r="AR59" s="35">
        <v>43770</v>
      </c>
      <c r="AS59" s="35">
        <v>43800</v>
      </c>
      <c r="AT59" s="35">
        <v>43831</v>
      </c>
      <c r="AU59" s="35">
        <v>43862</v>
      </c>
      <c r="AV59" s="35">
        <v>43891</v>
      </c>
      <c r="AW59" s="35">
        <v>43922</v>
      </c>
      <c r="AX59" s="35">
        <v>43952</v>
      </c>
      <c r="AY59" s="35">
        <v>43983</v>
      </c>
      <c r="AZ59" s="35">
        <v>44013</v>
      </c>
      <c r="BA59" s="35">
        <v>44227</v>
      </c>
      <c r="BB59" s="35">
        <v>44228</v>
      </c>
      <c r="BC59" s="35">
        <v>44256</v>
      </c>
      <c r="BD59" s="35">
        <v>44287</v>
      </c>
      <c r="BE59" s="35">
        <v>44317</v>
      </c>
      <c r="BF59" s="35">
        <v>44348</v>
      </c>
      <c r="BG59" s="35">
        <v>44378</v>
      </c>
      <c r="BH59" s="35">
        <v>44409</v>
      </c>
      <c r="BI59" s="35">
        <v>44440</v>
      </c>
      <c r="BJ59" s="35">
        <v>44470</v>
      </c>
      <c r="BK59" s="35">
        <v>44501</v>
      </c>
      <c r="BL59" s="35">
        <v>44531</v>
      </c>
      <c r="BM59" s="35"/>
      <c r="BN59" s="37"/>
      <c r="BO59" s="37"/>
      <c r="BP59" s="37"/>
      <c r="BQ59" s="37"/>
      <c r="BR59" s="37"/>
      <c r="BS59" s="37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</row>
    <row r="60" spans="20:148" x14ac:dyDescent="0.25">
      <c r="T60" s="32"/>
      <c r="U60" s="33" t="s">
        <v>12</v>
      </c>
      <c r="V60" s="36"/>
      <c r="W60" s="36"/>
      <c r="X60" s="36"/>
      <c r="Y60" s="36"/>
      <c r="Z60" s="36"/>
      <c r="AA60" s="36">
        <v>0.39</v>
      </c>
      <c r="AB60" s="36">
        <v>0.39</v>
      </c>
      <c r="AC60" s="36">
        <v>0.42</v>
      </c>
      <c r="AD60" s="36">
        <v>0.37</v>
      </c>
      <c r="AE60" s="36">
        <v>0.42</v>
      </c>
      <c r="AF60" s="36">
        <v>0.42</v>
      </c>
      <c r="AG60" s="37">
        <v>0.37980769230769229</v>
      </c>
      <c r="AH60" s="37">
        <v>0.42369477911646586</v>
      </c>
      <c r="AI60" s="37">
        <v>0.40740740740740738</v>
      </c>
      <c r="AJ60" s="36">
        <v>0.37344398340248963</v>
      </c>
      <c r="AK60" s="37">
        <v>0.36909871244635195</v>
      </c>
      <c r="AL60" s="37">
        <v>0.37259615384615385</v>
      </c>
      <c r="AM60" s="37">
        <v>0.35849056603773582</v>
      </c>
      <c r="AN60" s="37">
        <v>0.34589800443458979</v>
      </c>
      <c r="AO60" s="37">
        <v>0.39524838012958963</v>
      </c>
      <c r="AP60" s="37">
        <v>0.43230403800475059</v>
      </c>
      <c r="AQ60" s="37">
        <v>0.38193018480492813</v>
      </c>
      <c r="AR60" s="37">
        <v>0.41145833333333331</v>
      </c>
      <c r="AS60" s="37">
        <v>0.40860215053763443</v>
      </c>
      <c r="AT60" s="37">
        <v>0.40852130325814534</v>
      </c>
      <c r="AU60" s="37">
        <v>0.34653465346534651</v>
      </c>
      <c r="AV60" s="37">
        <v>0.38802083333333331</v>
      </c>
      <c r="AW60" s="37">
        <v>0.31092436974789917</v>
      </c>
      <c r="AX60" s="37">
        <v>0.38624338624338622</v>
      </c>
      <c r="AY60" s="37">
        <v>0.38853503184713378</v>
      </c>
      <c r="AZ60" s="37">
        <v>0.40758293838862558</v>
      </c>
      <c r="BA60" s="37">
        <v>0.46774193548387094</v>
      </c>
      <c r="BB60" s="37">
        <v>0.45226130653266333</v>
      </c>
      <c r="BC60" s="37">
        <v>0.39941690962099125</v>
      </c>
      <c r="BD60" s="37">
        <v>0.4437367303609342</v>
      </c>
      <c r="BE60" s="37">
        <v>0.47555555555555556</v>
      </c>
      <c r="BF60" s="37">
        <v>0.46120689655172414</v>
      </c>
      <c r="BG60" s="37">
        <v>0.45259938837920488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</row>
    <row r="61" spans="20:148" x14ac:dyDescent="0.25">
      <c r="T61" s="32"/>
      <c r="U61" s="33" t="s">
        <v>9</v>
      </c>
      <c r="V61" s="36"/>
      <c r="W61" s="36"/>
      <c r="X61" s="36"/>
      <c r="Y61" s="36"/>
      <c r="Z61" s="36"/>
      <c r="AA61" s="36">
        <v>0.43</v>
      </c>
      <c r="AB61" s="36">
        <v>0.43</v>
      </c>
      <c r="AC61" s="36">
        <v>0.39</v>
      </c>
      <c r="AD61" s="36">
        <v>0.42</v>
      </c>
      <c r="AE61" s="36">
        <v>0.43</v>
      </c>
      <c r="AF61" s="36">
        <v>0.41</v>
      </c>
      <c r="AG61" s="37">
        <v>0.46153846153846156</v>
      </c>
      <c r="AH61" s="37">
        <v>0.4255874673629243</v>
      </c>
      <c r="AI61" s="37">
        <v>0.44585987261146498</v>
      </c>
      <c r="AJ61" s="36">
        <v>0.41791044776119401</v>
      </c>
      <c r="AK61" s="37">
        <v>0.42985074626865671</v>
      </c>
      <c r="AL61" s="37">
        <v>0.4459016393442623</v>
      </c>
      <c r="AM61" s="37">
        <v>0.41637010676156583</v>
      </c>
      <c r="AN61" s="37">
        <v>0.44981412639405205</v>
      </c>
      <c r="AO61" s="37">
        <v>0.49310344827586206</v>
      </c>
      <c r="AP61" s="37">
        <v>0.43798449612403101</v>
      </c>
      <c r="AQ61" s="37">
        <v>0.45868945868945871</v>
      </c>
      <c r="AR61" s="37">
        <v>0.48709677419354841</v>
      </c>
      <c r="AS61" s="37">
        <v>0.50257731958762886</v>
      </c>
      <c r="AT61" s="37">
        <v>0.49122807017543857</v>
      </c>
      <c r="AU61" s="37">
        <v>0.52403846153846156</v>
      </c>
      <c r="AV61" s="37">
        <v>0.46153846153846156</v>
      </c>
      <c r="AW61" s="37">
        <v>0.46575342465753422</v>
      </c>
      <c r="AX61" s="37">
        <v>0.53086419753086422</v>
      </c>
      <c r="AY61" s="37">
        <v>0.49242424242424243</v>
      </c>
      <c r="AZ61" s="37">
        <v>0.52141057934508817</v>
      </c>
      <c r="BA61" s="37">
        <v>0.50452488687782804</v>
      </c>
      <c r="BB61" s="37">
        <v>0.5393013100436681</v>
      </c>
      <c r="BC61" s="37">
        <v>0.52222222222222225</v>
      </c>
      <c r="BD61" s="37">
        <v>0.52765957446808509</v>
      </c>
      <c r="BE61" s="37">
        <v>0.52903225806451615</v>
      </c>
      <c r="BF61" s="37">
        <v>0.54867256637168138</v>
      </c>
      <c r="BG61" s="37">
        <v>0.5424107142857143</v>
      </c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</row>
    <row r="62" spans="20:148" x14ac:dyDescent="0.25">
      <c r="T62" s="32"/>
      <c r="U62" s="33" t="s">
        <v>11</v>
      </c>
      <c r="V62" s="36"/>
      <c r="W62" s="36"/>
      <c r="X62" s="36"/>
      <c r="Y62" s="36"/>
      <c r="Z62" s="36"/>
      <c r="AA62" s="36">
        <v>0.28000000000000003</v>
      </c>
      <c r="AB62" s="36">
        <v>0.26</v>
      </c>
      <c r="AC62" s="36">
        <v>0.3</v>
      </c>
      <c r="AD62" s="36">
        <v>0.28000000000000003</v>
      </c>
      <c r="AE62" s="36">
        <v>0.28000000000000003</v>
      </c>
      <c r="AF62" s="36">
        <v>0.32</v>
      </c>
      <c r="AG62" s="37">
        <v>0.28879310344827586</v>
      </c>
      <c r="AH62" s="37">
        <v>0.25773195876288657</v>
      </c>
      <c r="AI62" s="37">
        <v>0.2932330827067669</v>
      </c>
      <c r="AJ62" s="36">
        <v>0.29581993569131831</v>
      </c>
      <c r="AK62" s="37">
        <v>0.27007299270072993</v>
      </c>
      <c r="AL62" s="37">
        <v>0.29457364341085274</v>
      </c>
      <c r="AM62" s="37">
        <v>0.29596412556053814</v>
      </c>
      <c r="AN62" s="37">
        <v>0.25847457627118642</v>
      </c>
      <c r="AO62" s="37">
        <v>0.30131004366812225</v>
      </c>
      <c r="AP62" s="37">
        <v>0.27659574468085107</v>
      </c>
      <c r="AQ62" s="37">
        <v>0.30252100840336132</v>
      </c>
      <c r="AR62" s="37">
        <v>0.35810810810810811</v>
      </c>
      <c r="AS62" s="37">
        <v>0.3125</v>
      </c>
      <c r="AT62" s="37">
        <v>0.28125</v>
      </c>
      <c r="AU62" s="37">
        <v>0.25</v>
      </c>
      <c r="AV62" s="37">
        <v>0.35483870967741937</v>
      </c>
      <c r="AW62" s="37">
        <v>0.375</v>
      </c>
      <c r="AX62" s="37">
        <v>0.25</v>
      </c>
      <c r="AY62" s="37">
        <v>0.625</v>
      </c>
      <c r="AZ62" s="37">
        <v>0.375</v>
      </c>
      <c r="BA62" s="37">
        <v>1</v>
      </c>
      <c r="BB62" s="37">
        <v>0.5</v>
      </c>
      <c r="BC62" s="37">
        <v>1</v>
      </c>
      <c r="BD62" s="37">
        <v>0.5</v>
      </c>
      <c r="BE62" s="37">
        <v>1</v>
      </c>
      <c r="BF62" s="37">
        <v>0.3</v>
      </c>
      <c r="BG62" s="37">
        <v>0.31818181818181818</v>
      </c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</row>
    <row r="63" spans="20:148" x14ac:dyDescent="0.25">
      <c r="T63" s="32"/>
      <c r="U63" s="33" t="s">
        <v>10</v>
      </c>
      <c r="V63" s="36"/>
      <c r="W63" s="36"/>
      <c r="X63" s="36"/>
      <c r="Y63" s="36"/>
      <c r="Z63" s="33"/>
      <c r="AA63" s="36">
        <v>0.38</v>
      </c>
      <c r="AB63" s="36">
        <v>0.32</v>
      </c>
      <c r="AC63" s="36">
        <v>0.28999999999999998</v>
      </c>
      <c r="AD63" s="36">
        <v>0.35</v>
      </c>
      <c r="AE63" s="36">
        <v>0.35</v>
      </c>
      <c r="AF63" s="36">
        <v>0.33</v>
      </c>
      <c r="AG63" s="37">
        <v>0.33707865168539325</v>
      </c>
      <c r="AH63" s="37">
        <v>0.34653465346534651</v>
      </c>
      <c r="AI63" s="37">
        <v>0.37</v>
      </c>
      <c r="AJ63" s="36">
        <v>0.31</v>
      </c>
      <c r="AK63" s="37">
        <v>0.33962264150943394</v>
      </c>
      <c r="AL63" s="37">
        <v>0.35772357723577236</v>
      </c>
      <c r="AM63" s="37">
        <v>0.30769230769230771</v>
      </c>
      <c r="AN63" s="37">
        <v>0.33027522935779818</v>
      </c>
      <c r="AO63" s="37">
        <v>0.28971962616822428</v>
      </c>
      <c r="AP63" s="37">
        <v>0.32038834951456313</v>
      </c>
      <c r="AQ63" s="37">
        <v>0.33057851239669422</v>
      </c>
      <c r="AR63" s="37">
        <v>0.32500000000000001</v>
      </c>
      <c r="AS63" s="37">
        <v>0.41747572815533979</v>
      </c>
      <c r="AT63" s="37">
        <v>0.34399999999999997</v>
      </c>
      <c r="AU63" s="37">
        <v>0.27472527472527475</v>
      </c>
      <c r="AV63" s="37">
        <v>0.28799999999999998</v>
      </c>
      <c r="AW63" s="37">
        <v>0.31325301204819278</v>
      </c>
      <c r="AX63" s="37">
        <v>0.23529411764705882</v>
      </c>
      <c r="AY63" s="37">
        <v>0.3546099290780142</v>
      </c>
      <c r="AZ63" s="37">
        <v>0.3</v>
      </c>
      <c r="BA63" s="37">
        <v>0.3</v>
      </c>
      <c r="BB63" s="37">
        <v>0.29807692307692307</v>
      </c>
      <c r="BC63" s="37">
        <v>0.33628318584070799</v>
      </c>
      <c r="BD63" s="37">
        <v>0.29059829059829062</v>
      </c>
      <c r="BE63" s="37">
        <v>0.40740740740740738</v>
      </c>
      <c r="BF63" s="37">
        <v>0.34188034188034189</v>
      </c>
      <c r="BG63" s="37">
        <v>0.359375</v>
      </c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</row>
    <row r="64" spans="20:148" x14ac:dyDescent="0.25">
      <c r="T64" s="32"/>
      <c r="U64" s="33" t="s">
        <v>8</v>
      </c>
      <c r="V64" s="36"/>
      <c r="W64" s="36"/>
      <c r="X64" s="36"/>
      <c r="Y64" s="36"/>
      <c r="Z64" s="36"/>
      <c r="AA64" s="36">
        <v>0.31</v>
      </c>
      <c r="AB64" s="36">
        <v>0.33</v>
      </c>
      <c r="AC64" s="36">
        <v>0.34</v>
      </c>
      <c r="AD64" s="36">
        <v>0.3</v>
      </c>
      <c r="AE64" s="36">
        <v>0.31</v>
      </c>
      <c r="AF64" s="36">
        <v>0.31</v>
      </c>
      <c r="AG64" s="37">
        <v>0.33509234828496043</v>
      </c>
      <c r="AH64" s="37">
        <v>0.33410138248847926</v>
      </c>
      <c r="AI64" s="37">
        <v>0.3203125</v>
      </c>
      <c r="AJ64" s="36">
        <v>0.31216931216931215</v>
      </c>
      <c r="AK64" s="37">
        <v>0.33498759305210918</v>
      </c>
      <c r="AL64" s="37">
        <v>0.34682080924855491</v>
      </c>
      <c r="AM64" s="37">
        <v>0.39660056657223797</v>
      </c>
      <c r="AN64" s="37">
        <v>0.38260869565217392</v>
      </c>
      <c r="AO64" s="37">
        <v>0.33956386292834889</v>
      </c>
      <c r="AP64" s="37">
        <v>0.37546468401486988</v>
      </c>
      <c r="AQ64" s="37">
        <v>0.35082872928176795</v>
      </c>
      <c r="AR64" s="37">
        <v>0.33600000000000002</v>
      </c>
      <c r="AS64" s="37">
        <v>0.33231707317073172</v>
      </c>
      <c r="AT64" s="37">
        <v>0.34219269102990035</v>
      </c>
      <c r="AU64" s="37">
        <v>0.336231884057971</v>
      </c>
      <c r="AV64" s="37">
        <v>0.33757961783439489</v>
      </c>
      <c r="AW64" s="37">
        <v>0.28467153284671531</v>
      </c>
      <c r="AX64" s="37">
        <v>0.32270916334661354</v>
      </c>
      <c r="AY64" s="37">
        <v>0.36727272727272725</v>
      </c>
      <c r="AZ64" s="37">
        <v>0.33439490445859871</v>
      </c>
      <c r="BA64" s="37">
        <v>0.31528662420382164</v>
      </c>
      <c r="BB64" s="37">
        <v>0.38194444444444442</v>
      </c>
      <c r="BC64" s="37">
        <v>0.33680555555555558</v>
      </c>
      <c r="BD64" s="37">
        <v>0.29666666666666669</v>
      </c>
      <c r="BE64" s="37">
        <v>0.37049180327868853</v>
      </c>
      <c r="BF64" s="37">
        <v>0.3048780487804878</v>
      </c>
      <c r="BG64" s="37">
        <v>0.37394957983193278</v>
      </c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</row>
    <row r="65" spans="20:148" x14ac:dyDescent="0.25">
      <c r="T65" s="32"/>
      <c r="U65" s="33" t="s">
        <v>7</v>
      </c>
      <c r="V65" s="36"/>
      <c r="W65" s="36"/>
      <c r="X65" s="36"/>
      <c r="Y65" s="36"/>
      <c r="Z65" s="36"/>
      <c r="AA65" s="36">
        <v>0.41</v>
      </c>
      <c r="AB65" s="36">
        <v>0.54</v>
      </c>
      <c r="AC65" s="36">
        <v>0.45</v>
      </c>
      <c r="AD65" s="36">
        <v>0.38</v>
      </c>
      <c r="AE65" s="36">
        <v>0.48</v>
      </c>
      <c r="AF65" s="36">
        <v>0.25</v>
      </c>
      <c r="AG65" s="37">
        <v>0.36231884057971014</v>
      </c>
      <c r="AH65" s="37">
        <v>0.33333333333333331</v>
      </c>
      <c r="AI65" s="37">
        <v>0.28048780487804881</v>
      </c>
      <c r="AJ65" s="36">
        <v>0.29599999999999999</v>
      </c>
      <c r="AK65" s="37">
        <v>0.27586206896551724</v>
      </c>
      <c r="AL65" s="37">
        <v>0.29487179487179488</v>
      </c>
      <c r="AM65" s="37">
        <v>0.24324324324324326</v>
      </c>
      <c r="AN65" s="37">
        <v>0.27272727272727271</v>
      </c>
      <c r="AO65" s="37">
        <v>0.5</v>
      </c>
      <c r="AP65" s="37">
        <v>0.27272727272727271</v>
      </c>
      <c r="AQ65" s="37">
        <v>0.25</v>
      </c>
      <c r="AR65" s="37">
        <v>0.66666666666666663</v>
      </c>
      <c r="AS65" s="37">
        <v>0.5</v>
      </c>
      <c r="AT65" s="37">
        <v>0.13333333333333333</v>
      </c>
      <c r="AU65" s="37">
        <v>0.13333333333333333</v>
      </c>
      <c r="AV65" s="37">
        <v>0.25</v>
      </c>
      <c r="AW65" s="37">
        <v>0.33333333333333331</v>
      </c>
      <c r="AX65" s="37">
        <v>0.375</v>
      </c>
      <c r="AY65" s="37">
        <v>0.3125</v>
      </c>
      <c r="AZ65" s="37">
        <v>0.42857142857142855</v>
      </c>
      <c r="BA65" s="37">
        <v>0.66666666666666663</v>
      </c>
      <c r="BB65" s="37">
        <v>1</v>
      </c>
      <c r="BC65" s="37">
        <v>1</v>
      </c>
      <c r="BD65" s="37">
        <v>0.33333333333333331</v>
      </c>
      <c r="BE65" s="37">
        <v>0</v>
      </c>
      <c r="BF65" s="37">
        <v>0</v>
      </c>
      <c r="BG65" s="37">
        <v>0.5</v>
      </c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</row>
    <row r="66" spans="20:148" x14ac:dyDescent="0.25">
      <c r="T66" s="32"/>
      <c r="U66" s="33" t="s">
        <v>6</v>
      </c>
      <c r="V66" s="36"/>
      <c r="W66" s="36"/>
      <c r="X66" s="36"/>
      <c r="Y66" s="36"/>
      <c r="Z66" s="36"/>
      <c r="AA66" s="36">
        <v>0.35</v>
      </c>
      <c r="AB66" s="36">
        <v>0.38</v>
      </c>
      <c r="AC66" s="36">
        <v>0.26</v>
      </c>
      <c r="AD66" s="36">
        <v>0.3</v>
      </c>
      <c r="AE66" s="36">
        <v>0.26</v>
      </c>
      <c r="AF66" s="36">
        <v>0.25</v>
      </c>
      <c r="AG66" s="37">
        <v>0.42528735632183906</v>
      </c>
      <c r="AH66" s="37">
        <v>0.3135593220338983</v>
      </c>
      <c r="AI66" s="37">
        <v>0.25210084033613445</v>
      </c>
      <c r="AJ66" s="36">
        <v>0.22807017543859648</v>
      </c>
      <c r="AK66" s="37">
        <v>0.25688073394495414</v>
      </c>
      <c r="AL66" s="37">
        <v>0.21897810218978103</v>
      </c>
      <c r="AM66" s="37">
        <v>0.24786324786324787</v>
      </c>
      <c r="AN66" s="37">
        <v>0.20535714285714285</v>
      </c>
      <c r="AO66" s="37">
        <v>0.18461538461538463</v>
      </c>
      <c r="AP66" s="37">
        <v>0.21904761904761905</v>
      </c>
      <c r="AQ66" s="37">
        <v>0.23178807947019867</v>
      </c>
      <c r="AR66" s="37">
        <v>0.26666666666666666</v>
      </c>
      <c r="AS66" s="37">
        <v>0.34426229508196721</v>
      </c>
      <c r="AT66" s="37">
        <v>0.27586206896551724</v>
      </c>
      <c r="AU66" s="37">
        <v>0.2734375</v>
      </c>
      <c r="AV66" s="37">
        <v>0.21212121212121213</v>
      </c>
      <c r="AW66" s="37">
        <v>0.29896907216494845</v>
      </c>
      <c r="AX66" s="37">
        <v>0.32631578947368423</v>
      </c>
      <c r="AY66" s="37">
        <v>0.22950819672131148</v>
      </c>
      <c r="AZ66" s="37">
        <v>0.234375</v>
      </c>
      <c r="BA66" s="37">
        <v>0.28155339805825241</v>
      </c>
      <c r="BB66" s="37">
        <v>0.26446280991735538</v>
      </c>
      <c r="BC66" s="37">
        <v>0.34265734265734266</v>
      </c>
      <c r="BD66" s="37">
        <v>0.31034482758620691</v>
      </c>
      <c r="BE66" s="37">
        <v>0.3984375</v>
      </c>
      <c r="BF66" s="37">
        <v>0.36690647482014388</v>
      </c>
      <c r="BG66" s="37">
        <v>0.33050847457627119</v>
      </c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</row>
    <row r="67" spans="20:148" x14ac:dyDescent="0.25">
      <c r="T67" s="32"/>
      <c r="U67" s="33" t="s">
        <v>5</v>
      </c>
      <c r="V67" s="36"/>
      <c r="W67" s="36"/>
      <c r="X67" s="36"/>
      <c r="Y67" s="36"/>
      <c r="Z67" s="36"/>
      <c r="AA67" s="36">
        <v>0.47</v>
      </c>
      <c r="AB67" s="36">
        <v>0.43</v>
      </c>
      <c r="AC67" s="36">
        <v>0.43</v>
      </c>
      <c r="AD67" s="36">
        <v>0.44</v>
      </c>
      <c r="AE67" s="36">
        <v>0.44</v>
      </c>
      <c r="AF67" s="36">
        <v>0.41</v>
      </c>
      <c r="AG67" s="37">
        <v>0.47019867549668876</v>
      </c>
      <c r="AH67" s="37">
        <v>0.43128964059196617</v>
      </c>
      <c r="AI67" s="37">
        <v>0.43416370106761565</v>
      </c>
      <c r="AJ67" s="36">
        <v>0.44333333333333336</v>
      </c>
      <c r="AK67" s="37">
        <v>0.42889137737961924</v>
      </c>
      <c r="AL67" s="37">
        <v>0.43208430913348944</v>
      </c>
      <c r="AM67" s="37">
        <v>0.42162162162162165</v>
      </c>
      <c r="AN67" s="37">
        <v>0.44129032258064516</v>
      </c>
      <c r="AO67" s="37">
        <v>0.41903719912472648</v>
      </c>
      <c r="AP67" s="37">
        <v>0.41813602015113349</v>
      </c>
      <c r="AQ67" s="37">
        <v>0.4452405322415558</v>
      </c>
      <c r="AR67" s="37">
        <v>0.44763092269326682</v>
      </c>
      <c r="AS67" s="37">
        <v>0.42621145374449337</v>
      </c>
      <c r="AT67" s="37">
        <v>0.43407707910750509</v>
      </c>
      <c r="AU67" s="37">
        <v>0.44555555555555554</v>
      </c>
      <c r="AV67" s="37">
        <v>0.4251207729468599</v>
      </c>
      <c r="AW67" s="37">
        <v>0.4281150159744409</v>
      </c>
      <c r="AX67" s="37">
        <v>0.41723666210670313</v>
      </c>
      <c r="AY67" s="37">
        <v>0.43160377358490565</v>
      </c>
      <c r="AZ67" s="37">
        <v>0.41507024265644954</v>
      </c>
      <c r="BA67" s="37">
        <v>0.42117647058823532</v>
      </c>
      <c r="BB67" s="37">
        <v>0.4142692750287687</v>
      </c>
      <c r="BC67" s="37">
        <v>0.40991902834008098</v>
      </c>
      <c r="BD67" s="37">
        <v>0.41853360488798369</v>
      </c>
      <c r="BE67" s="37">
        <v>0.41107184923439338</v>
      </c>
      <c r="BF67" s="37">
        <v>0.41675617615467242</v>
      </c>
      <c r="BG67" s="37">
        <v>0.41647597254004576</v>
      </c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</row>
    <row r="68" spans="20:148" x14ac:dyDescent="0.25">
      <c r="T68" s="32"/>
      <c r="U68" s="33" t="s">
        <v>4</v>
      </c>
      <c r="V68" s="36"/>
      <c r="W68" s="36"/>
      <c r="X68" s="36"/>
      <c r="Y68" s="36"/>
      <c r="Z68" s="36"/>
      <c r="AA68" s="36">
        <v>0.54</v>
      </c>
      <c r="AB68" s="36">
        <v>0.53</v>
      </c>
      <c r="AC68" s="36">
        <v>0.46</v>
      </c>
      <c r="AD68" s="36">
        <v>0.5</v>
      </c>
      <c r="AE68" s="36">
        <v>0.51</v>
      </c>
      <c r="AF68" s="36">
        <v>0.47</v>
      </c>
      <c r="AG68" s="37">
        <v>0.48255813953488375</v>
      </c>
      <c r="AH68" s="37">
        <v>0.47764705882352942</v>
      </c>
      <c r="AI68" s="37">
        <v>0.51</v>
      </c>
      <c r="AJ68" s="36">
        <v>0.46466809421841543</v>
      </c>
      <c r="AK68" s="37">
        <v>0.44210526315789472</v>
      </c>
      <c r="AL68" s="37">
        <v>0.45378151260504201</v>
      </c>
      <c r="AM68" s="37">
        <v>0.47152619589977218</v>
      </c>
      <c r="AN68" s="37">
        <v>0.4442105263157895</v>
      </c>
      <c r="AO68" s="37">
        <v>0.40238095238095239</v>
      </c>
      <c r="AP68" s="37">
        <v>0.38873994638069703</v>
      </c>
      <c r="AQ68" s="37">
        <v>0.4563758389261745</v>
      </c>
      <c r="AR68" s="37">
        <v>0.43778801843317972</v>
      </c>
      <c r="AS68" s="37">
        <v>0.46649484536082475</v>
      </c>
      <c r="AT68" s="37">
        <v>0.46666666666666667</v>
      </c>
      <c r="AU68" s="37">
        <v>0.44935064935064933</v>
      </c>
      <c r="AV68" s="37">
        <v>0.46239554317548748</v>
      </c>
      <c r="AW68" s="37">
        <v>0.44483985765124556</v>
      </c>
      <c r="AX68" s="37">
        <v>0.41017964071856289</v>
      </c>
      <c r="AY68" s="37">
        <v>0.44827586206896552</v>
      </c>
      <c r="AZ68" s="37">
        <v>0.43069306930693069</v>
      </c>
      <c r="BA68" s="37">
        <v>0.43165467625899279</v>
      </c>
      <c r="BB68" s="37">
        <v>0.43805309734513276</v>
      </c>
      <c r="BC68" s="37">
        <v>0.43346007604562736</v>
      </c>
      <c r="BD68" s="37">
        <v>0.39451476793248946</v>
      </c>
      <c r="BE68" s="37">
        <v>0.46300715990453462</v>
      </c>
      <c r="BF68" s="37">
        <v>0.45246478873239437</v>
      </c>
      <c r="BG68" s="37">
        <v>0.4171539961013645</v>
      </c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</row>
    <row r="69" spans="20:148" x14ac:dyDescent="0.25">
      <c r="T69" s="32"/>
      <c r="U69" s="33" t="s">
        <v>64</v>
      </c>
      <c r="V69" s="36"/>
      <c r="W69" s="36"/>
      <c r="X69" s="36"/>
      <c r="Y69" s="36"/>
      <c r="Z69" s="36"/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7">
        <v>0</v>
      </c>
      <c r="AH69" s="37">
        <v>0.27</v>
      </c>
      <c r="AI69" s="37">
        <v>0.21</v>
      </c>
      <c r="AJ69" s="36">
        <v>0.23604060913705585</v>
      </c>
      <c r="AK69" s="37">
        <v>0.22519083969465647</v>
      </c>
      <c r="AL69" s="37">
        <v>0.24489795918367346</v>
      </c>
      <c r="AM69" s="37">
        <v>0.27515723270440251</v>
      </c>
      <c r="AN69" s="37">
        <v>0.1853997682502897</v>
      </c>
      <c r="AO69" s="37">
        <v>0.18362573099415205</v>
      </c>
      <c r="AP69" s="37">
        <v>0.30779220779220778</v>
      </c>
      <c r="AQ69" s="37">
        <v>0.51017811704834604</v>
      </c>
      <c r="AR69" s="37">
        <v>0.49017038007863695</v>
      </c>
      <c r="AS69" s="37">
        <v>0.50436953807740326</v>
      </c>
      <c r="AT69" s="37"/>
      <c r="AU69" s="37"/>
      <c r="AV69" s="37"/>
      <c r="AW69" s="37"/>
      <c r="AX69" s="37"/>
      <c r="AY69" s="37"/>
      <c r="AZ69" s="37"/>
      <c r="BA69" s="37"/>
      <c r="BB69" s="37">
        <v>0.75</v>
      </c>
      <c r="BC69" s="37">
        <v>0.6</v>
      </c>
      <c r="BD69" s="37">
        <v>0.36363636363636365</v>
      </c>
      <c r="BE69" s="37">
        <v>0.4</v>
      </c>
      <c r="BF69" s="37">
        <v>0.33333333333333331</v>
      </c>
      <c r="BG69" s="37">
        <v>0.39285714285714285</v>
      </c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</row>
    <row r="70" spans="20:148" x14ac:dyDescent="0.25">
      <c r="T70" s="32"/>
      <c r="U70" s="33" t="s">
        <v>38</v>
      </c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7"/>
      <c r="AH70" s="37"/>
      <c r="AI70" s="37"/>
      <c r="AJ70" s="37"/>
      <c r="AK70" s="33"/>
      <c r="AL70" s="33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</row>
    <row r="71" spans="20:148" x14ac:dyDescent="0.25">
      <c r="T71" s="32"/>
      <c r="U71" s="33" t="s">
        <v>3</v>
      </c>
      <c r="V71" s="36"/>
      <c r="W71" s="36"/>
      <c r="X71" s="36"/>
      <c r="Y71" s="36"/>
      <c r="Z71" s="36"/>
      <c r="AA71" s="36">
        <v>0.37</v>
      </c>
      <c r="AB71" s="36">
        <v>0.36</v>
      </c>
      <c r="AC71" s="36">
        <v>0.36</v>
      </c>
      <c r="AD71" s="36">
        <v>0.32</v>
      </c>
      <c r="AE71" s="36">
        <v>0.38</v>
      </c>
      <c r="AF71" s="36">
        <v>0.4</v>
      </c>
      <c r="AG71" s="37">
        <v>0.38524590163934425</v>
      </c>
      <c r="AH71" s="37">
        <v>0.42105263157894735</v>
      </c>
      <c r="AI71" s="37">
        <v>0.42553191489361702</v>
      </c>
      <c r="AJ71" s="36">
        <v>0.43617021276595747</v>
      </c>
      <c r="AK71" s="37">
        <v>0.43119266055045874</v>
      </c>
      <c r="AL71" s="37">
        <v>0.42727272727272725</v>
      </c>
      <c r="AM71" s="37">
        <v>0.46551724137931033</v>
      </c>
      <c r="AN71" s="37">
        <v>0.47933884297520662</v>
      </c>
      <c r="AO71" s="37">
        <v>0.41121495327102803</v>
      </c>
      <c r="AP71" s="37">
        <v>0.42342342342342343</v>
      </c>
      <c r="AQ71" s="37">
        <v>0.45901639344262296</v>
      </c>
      <c r="AR71" s="37">
        <v>0.43157894736842106</v>
      </c>
      <c r="AS71" s="37">
        <v>0.43396226415094341</v>
      </c>
      <c r="AT71" s="37">
        <v>0.30701754385964913</v>
      </c>
      <c r="AU71" s="37">
        <v>0.4144144144144144</v>
      </c>
      <c r="AV71" s="37">
        <v>0.3611111111111111</v>
      </c>
      <c r="AW71" s="37">
        <v>0.42372881355932202</v>
      </c>
      <c r="AX71" s="37">
        <v>0.30666666666666664</v>
      </c>
      <c r="AY71" s="37">
        <v>0.3146067415730337</v>
      </c>
      <c r="AZ71" s="37">
        <v>0.40740740740740738</v>
      </c>
      <c r="BA71" s="37">
        <v>0.41322314049586778</v>
      </c>
      <c r="BB71" s="37">
        <v>0.39</v>
      </c>
      <c r="BC71" s="37">
        <v>0.38655462184873951</v>
      </c>
      <c r="BD71" s="37">
        <v>0.36507936507936506</v>
      </c>
      <c r="BE71" s="37">
        <v>0.36363636363636365</v>
      </c>
      <c r="BF71" s="37">
        <v>0.4453125</v>
      </c>
      <c r="BG71" s="37">
        <v>0.33673469387755101</v>
      </c>
      <c r="BH71" s="37"/>
      <c r="BI71" s="37"/>
      <c r="BJ71" s="37"/>
      <c r="BK71" s="37"/>
      <c r="BL71" s="37"/>
      <c r="BM71" s="37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</row>
    <row r="72" spans="20:148" x14ac:dyDescent="0.25">
      <c r="T72" s="32"/>
      <c r="U72" s="33" t="s">
        <v>2</v>
      </c>
      <c r="V72" s="36"/>
      <c r="W72" s="36"/>
      <c r="X72" s="36"/>
      <c r="Y72" s="36"/>
      <c r="Z72" s="36"/>
      <c r="AA72" s="36">
        <v>0.63</v>
      </c>
      <c r="AB72" s="36">
        <v>0.54</v>
      </c>
      <c r="AC72" s="36">
        <v>0.65</v>
      </c>
      <c r="AD72" s="36">
        <v>0.63</v>
      </c>
      <c r="AE72" s="36">
        <v>0.64</v>
      </c>
      <c r="AF72" s="36">
        <v>0.57999999999999996</v>
      </c>
      <c r="AG72" s="37">
        <v>0.56521739130434778</v>
      </c>
      <c r="AH72" s="37">
        <v>0.57714285714285718</v>
      </c>
      <c r="AI72" s="37">
        <v>0.53239436619718306</v>
      </c>
      <c r="AJ72" s="36">
        <v>0.56686046511627908</v>
      </c>
      <c r="AK72" s="37">
        <v>0.54123711340206182</v>
      </c>
      <c r="AL72" s="37">
        <v>0.53072625698324027</v>
      </c>
      <c r="AM72" s="37">
        <v>0.51724137931034486</v>
      </c>
      <c r="AN72" s="37">
        <v>0.48405797101449277</v>
      </c>
      <c r="AO72" s="37">
        <v>0.52027027027027029</v>
      </c>
      <c r="AP72" s="37">
        <v>0.49044585987261147</v>
      </c>
      <c r="AQ72" s="37">
        <v>0.57295373665480431</v>
      </c>
      <c r="AR72" s="37">
        <v>0.55188679245283023</v>
      </c>
      <c r="AS72" s="37">
        <v>0.52307692307692311</v>
      </c>
      <c r="AT72" s="37">
        <v>0.51027397260273977</v>
      </c>
      <c r="AU72" s="37">
        <v>0.51851851851851849</v>
      </c>
      <c r="AV72" s="37">
        <v>0.46186440677966101</v>
      </c>
      <c r="AW72" s="37">
        <v>0.47474747474747475</v>
      </c>
      <c r="AX72" s="37">
        <v>0.47150259067357514</v>
      </c>
      <c r="AY72" s="37">
        <v>0.45581395348837211</v>
      </c>
      <c r="AZ72" s="37">
        <v>0.46747967479674796</v>
      </c>
      <c r="BA72" s="37">
        <v>0.4881516587677725</v>
      </c>
      <c r="BB72" s="37">
        <v>0.53917050691244239</v>
      </c>
      <c r="BC72" s="37">
        <v>0.53521126760563376</v>
      </c>
      <c r="BD72" s="37">
        <v>0.52173913043478259</v>
      </c>
      <c r="BE72" s="37">
        <v>0.52331606217616577</v>
      </c>
      <c r="BF72" s="37">
        <v>0.58937198067632846</v>
      </c>
      <c r="BG72" s="37">
        <v>0.61650485436893199</v>
      </c>
      <c r="BH72" s="37"/>
      <c r="BI72" s="37"/>
      <c r="BJ72" s="37"/>
      <c r="BK72" s="37"/>
      <c r="BL72" s="37"/>
      <c r="BM72" s="37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</row>
    <row r="73" spans="20:148" x14ac:dyDescent="0.25">
      <c r="T73" s="32"/>
      <c r="U73" s="33" t="s">
        <v>0</v>
      </c>
      <c r="V73" s="36"/>
      <c r="W73" s="36"/>
      <c r="X73" s="36"/>
      <c r="Y73" s="36"/>
      <c r="Z73" s="36"/>
      <c r="AA73" s="36">
        <v>0.38</v>
      </c>
      <c r="AB73" s="36">
        <v>0.43</v>
      </c>
      <c r="AC73" s="36">
        <v>0.4</v>
      </c>
      <c r="AD73" s="36">
        <v>0.43</v>
      </c>
      <c r="AE73" s="36">
        <v>0.45</v>
      </c>
      <c r="AF73" s="36">
        <v>0.42</v>
      </c>
      <c r="AG73" s="37">
        <v>0.43561643835616437</v>
      </c>
      <c r="AH73" s="36">
        <v>0.4</v>
      </c>
      <c r="AI73" s="36">
        <v>0.42</v>
      </c>
      <c r="AJ73" s="36">
        <v>0.43675417661097854</v>
      </c>
      <c r="AK73" s="37">
        <v>0.49176470588235294</v>
      </c>
      <c r="AL73" s="37">
        <v>0.47236180904522612</v>
      </c>
      <c r="AM73" s="37">
        <v>0.46022727272727271</v>
      </c>
      <c r="AN73" s="37">
        <v>0.45411764705882351</v>
      </c>
      <c r="AO73" s="37">
        <v>0.46232876712328769</v>
      </c>
      <c r="AP73" s="37">
        <v>0.47076923076923077</v>
      </c>
      <c r="AQ73" s="37">
        <v>0.4733893557422969</v>
      </c>
      <c r="AR73" s="37">
        <v>0.45806451612903226</v>
      </c>
      <c r="AS73" s="37">
        <v>0.47353760445682452</v>
      </c>
      <c r="AT73" s="37">
        <v>0.46782178217821785</v>
      </c>
      <c r="AU73" s="37">
        <v>0.49065420560747663</v>
      </c>
      <c r="AV73" s="37">
        <v>0.42013129102844637</v>
      </c>
      <c r="AW73" s="37">
        <v>0.44857142857142857</v>
      </c>
      <c r="AX73" s="37">
        <v>0.43044619422572178</v>
      </c>
      <c r="AY73" s="37">
        <v>0.4411134903640257</v>
      </c>
      <c r="AZ73" s="37">
        <v>0.40807174887892378</v>
      </c>
      <c r="BA73" s="37">
        <v>0.41256830601092898</v>
      </c>
      <c r="BB73" s="37">
        <v>0.38786279683377306</v>
      </c>
      <c r="BC73" s="37">
        <v>0.37665198237885461</v>
      </c>
      <c r="BD73" s="37">
        <v>0.37939110070257609</v>
      </c>
      <c r="BE73" s="37">
        <v>0.37954545454545452</v>
      </c>
      <c r="BF73" s="37">
        <v>0.3653444676409186</v>
      </c>
      <c r="BG73" s="37">
        <v>0.36492890995260663</v>
      </c>
      <c r="BH73" s="37"/>
      <c r="BI73" s="37"/>
      <c r="BJ73" s="37"/>
      <c r="BK73" s="37"/>
      <c r="BL73" s="37"/>
      <c r="BM73" s="37"/>
      <c r="BN73" s="35"/>
      <c r="BO73" s="35"/>
      <c r="BP73" s="35"/>
      <c r="BQ73" s="35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</row>
    <row r="74" spans="20:148" x14ac:dyDescent="0.25">
      <c r="T74" s="32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3"/>
      <c r="BN74" s="37"/>
      <c r="BO74" s="37"/>
      <c r="BP74" s="37"/>
      <c r="BQ74" s="37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</row>
    <row r="75" spans="20:148" x14ac:dyDescent="0.25">
      <c r="T75" s="32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7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7"/>
      <c r="BO75" s="37"/>
      <c r="BP75" s="37"/>
      <c r="BQ75" s="37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</row>
    <row r="76" spans="20:148" x14ac:dyDescent="0.25">
      <c r="T76" s="32"/>
      <c r="U76" s="33" t="s">
        <v>19</v>
      </c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7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5"/>
      <c r="BN76" s="37"/>
      <c r="BO76" s="37"/>
      <c r="BP76" s="37"/>
      <c r="BQ76" s="37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</row>
    <row r="77" spans="20:148" x14ac:dyDescent="0.25">
      <c r="T77" s="32"/>
      <c r="U77" s="33"/>
      <c r="V77" s="35">
        <v>43101</v>
      </c>
      <c r="W77" s="35">
        <v>43132</v>
      </c>
      <c r="X77" s="35">
        <v>43160</v>
      </c>
      <c r="Y77" s="35">
        <v>43191</v>
      </c>
      <c r="Z77" s="35">
        <v>43221</v>
      </c>
      <c r="AA77" s="35">
        <v>43252</v>
      </c>
      <c r="AB77" s="35">
        <v>43282</v>
      </c>
      <c r="AC77" s="35">
        <v>43313</v>
      </c>
      <c r="AD77" s="35">
        <v>43344</v>
      </c>
      <c r="AE77" s="35">
        <v>43374</v>
      </c>
      <c r="AF77" s="35">
        <v>43405</v>
      </c>
      <c r="AG77" s="35">
        <v>43435</v>
      </c>
      <c r="AH77" s="35">
        <v>43466</v>
      </c>
      <c r="AI77" s="35">
        <v>43497</v>
      </c>
      <c r="AJ77" s="35">
        <v>43525</v>
      </c>
      <c r="AK77" s="35">
        <v>43556</v>
      </c>
      <c r="AL77" s="35">
        <v>43586</v>
      </c>
      <c r="AM77" s="35">
        <v>43617</v>
      </c>
      <c r="AN77" s="35">
        <v>43647</v>
      </c>
      <c r="AO77" s="35">
        <v>43678</v>
      </c>
      <c r="AP77" s="35">
        <v>43709</v>
      </c>
      <c r="AQ77" s="35">
        <v>43739</v>
      </c>
      <c r="AR77" s="35">
        <v>43770</v>
      </c>
      <c r="AS77" s="35">
        <v>43800</v>
      </c>
      <c r="AT77" s="35">
        <v>43831</v>
      </c>
      <c r="AU77" s="35">
        <v>43862</v>
      </c>
      <c r="AV77" s="35">
        <v>43891</v>
      </c>
      <c r="AW77" s="35">
        <v>43922</v>
      </c>
      <c r="AX77" s="35">
        <v>43952</v>
      </c>
      <c r="AY77" s="35">
        <v>43983</v>
      </c>
      <c r="AZ77" s="35">
        <v>44013</v>
      </c>
      <c r="BA77" s="35">
        <v>44227</v>
      </c>
      <c r="BB77" s="35">
        <v>44228</v>
      </c>
      <c r="BC77" s="35">
        <v>44256</v>
      </c>
      <c r="BD77" s="35">
        <v>44287</v>
      </c>
      <c r="BE77" s="35">
        <v>44317</v>
      </c>
      <c r="BF77" s="35">
        <v>44348</v>
      </c>
      <c r="BG77" s="35">
        <v>44378</v>
      </c>
      <c r="BH77" s="35">
        <v>44409</v>
      </c>
      <c r="BI77" s="35">
        <v>44440</v>
      </c>
      <c r="BJ77" s="35">
        <v>44470</v>
      </c>
      <c r="BK77" s="35">
        <v>44501</v>
      </c>
      <c r="BL77" s="35">
        <v>44531</v>
      </c>
      <c r="BM77" s="37"/>
      <c r="BN77" s="37"/>
      <c r="BO77" s="37"/>
      <c r="BP77" s="37"/>
      <c r="BQ77" s="37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</row>
    <row r="78" spans="20:148" x14ac:dyDescent="0.25">
      <c r="T78" s="32"/>
      <c r="U78" s="33" t="s">
        <v>12</v>
      </c>
      <c r="V78" s="36"/>
      <c r="W78" s="36"/>
      <c r="X78" s="36"/>
      <c r="Y78" s="36"/>
      <c r="Z78" s="36"/>
      <c r="AA78" s="36">
        <v>7.0000000000000007E-2</v>
      </c>
      <c r="AB78" s="36">
        <v>0.11</v>
      </c>
      <c r="AC78" s="36">
        <v>0.1</v>
      </c>
      <c r="AD78" s="36">
        <v>0.13</v>
      </c>
      <c r="AE78" s="36">
        <v>0.17</v>
      </c>
      <c r="AF78" s="36">
        <v>0.21</v>
      </c>
      <c r="AG78" s="37">
        <v>0.1245136186770428</v>
      </c>
      <c r="AH78" s="37">
        <v>0.17866004962779156</v>
      </c>
      <c r="AI78" s="37">
        <v>0.20602069614299154</v>
      </c>
      <c r="AJ78" s="36">
        <v>0.13920704845814977</v>
      </c>
      <c r="AK78" s="37">
        <v>0.1731748726655348</v>
      </c>
      <c r="AL78" s="37">
        <v>0.2068654019873532</v>
      </c>
      <c r="AM78" s="37">
        <v>0.21746724890829694</v>
      </c>
      <c r="AN78" s="37">
        <v>0.18440366972477065</v>
      </c>
      <c r="AO78" s="37">
        <v>0.19001610305958133</v>
      </c>
      <c r="AP78" s="37">
        <v>0.22297297297297297</v>
      </c>
      <c r="AQ78" s="37">
        <v>0.19635459817729908</v>
      </c>
      <c r="AR78" s="37">
        <v>0.20142421159715157</v>
      </c>
      <c r="AS78" s="37">
        <v>6.9400630914826497E-2</v>
      </c>
      <c r="AT78" s="37">
        <v>7.8947368421052627E-2</v>
      </c>
      <c r="AU78" s="37">
        <v>9.66796875E-2</v>
      </c>
      <c r="AV78" s="37">
        <v>0.10532030401737243</v>
      </c>
      <c r="AW78" s="37">
        <v>0.14011976047904193</v>
      </c>
      <c r="AX78" s="37">
        <v>0.18438914027149322</v>
      </c>
      <c r="AY78" s="37">
        <v>0.18617021276595744</v>
      </c>
      <c r="AZ78" s="37">
        <v>0.18037383177570093</v>
      </c>
      <c r="BA78" s="37">
        <v>7.3800738007380073E-2</v>
      </c>
      <c r="BB78" s="37">
        <v>0.10328068043742406</v>
      </c>
      <c r="BC78" s="37">
        <v>0.10783055198973042</v>
      </c>
      <c r="BD78" s="37">
        <v>0.15684210526315789</v>
      </c>
      <c r="BE78" s="37">
        <v>0.17770767613038907</v>
      </c>
      <c r="BF78" s="37">
        <v>0.22722400857449088</v>
      </c>
      <c r="BG78" s="37">
        <v>0.27311522048364156</v>
      </c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</row>
    <row r="79" spans="20:148" x14ac:dyDescent="0.25">
      <c r="T79" s="32"/>
      <c r="U79" s="33" t="s">
        <v>9</v>
      </c>
      <c r="V79" s="36"/>
      <c r="W79" s="36"/>
      <c r="X79" s="36"/>
      <c r="Y79" s="36"/>
      <c r="Z79" s="36"/>
      <c r="AA79" s="36">
        <v>7.0000000000000007E-2</v>
      </c>
      <c r="AB79" s="36">
        <v>0.08</v>
      </c>
      <c r="AC79" s="36">
        <v>0.08</v>
      </c>
      <c r="AD79" s="36">
        <v>0.09</v>
      </c>
      <c r="AE79" s="36">
        <v>0.11</v>
      </c>
      <c r="AF79" s="36">
        <v>0.12</v>
      </c>
      <c r="AG79" s="37">
        <v>5.8637083993660855E-2</v>
      </c>
      <c r="AH79" s="37">
        <v>0.10315186246418338</v>
      </c>
      <c r="AI79" s="37">
        <v>0.10891089108910891</v>
      </c>
      <c r="AJ79" s="36">
        <v>8.0870917573872478E-2</v>
      </c>
      <c r="AK79" s="37">
        <v>8.3081570996978854E-2</v>
      </c>
      <c r="AL79" s="37">
        <v>9.9326599326599332E-2</v>
      </c>
      <c r="AM79" s="37">
        <v>0.11394891944990176</v>
      </c>
      <c r="AN79" s="37">
        <v>0.13009708737864079</v>
      </c>
      <c r="AO79" s="37">
        <v>0.1059245960502693</v>
      </c>
      <c r="AP79" s="37">
        <v>0.11220472440944881</v>
      </c>
      <c r="AQ79" s="37">
        <v>0.10151515151515152</v>
      </c>
      <c r="AR79" s="37">
        <v>0.11231884057971014</v>
      </c>
      <c r="AS79" s="37">
        <v>2.2408963585434174E-2</v>
      </c>
      <c r="AT79" s="37">
        <v>1.2422360248447204E-2</v>
      </c>
      <c r="AU79" s="37">
        <v>3.2078103207810321E-2</v>
      </c>
      <c r="AV79" s="37">
        <v>3.9215686274509803E-2</v>
      </c>
      <c r="AW79" s="37">
        <v>7.0143884892086325E-2</v>
      </c>
      <c r="AX79" s="37">
        <v>8.6821705426356588E-2</v>
      </c>
      <c r="AY79" s="37">
        <v>0.12739726027397261</v>
      </c>
      <c r="AZ79" s="37">
        <v>0.10591471801925723</v>
      </c>
      <c r="BA79" s="37">
        <v>2.8795811518324606E-2</v>
      </c>
      <c r="BB79" s="37">
        <v>4.1561712846347604E-2</v>
      </c>
      <c r="BC79" s="37">
        <v>4.6913580246913583E-2</v>
      </c>
      <c r="BD79" s="37">
        <v>6.1556329849012777E-2</v>
      </c>
      <c r="BE79" s="37">
        <v>6.5134099616858232E-2</v>
      </c>
      <c r="BF79" s="37">
        <v>6.9938650306748465E-2</v>
      </c>
      <c r="BG79" s="37">
        <v>0.11567164179104478</v>
      </c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</row>
    <row r="80" spans="20:148" x14ac:dyDescent="0.25">
      <c r="T80" s="32"/>
      <c r="U80" s="33" t="s">
        <v>11</v>
      </c>
      <c r="V80" s="36"/>
      <c r="W80" s="36"/>
      <c r="X80" s="36"/>
      <c r="Y80" s="36"/>
      <c r="Z80" s="36"/>
      <c r="AA80" s="36">
        <v>0.08</v>
      </c>
      <c r="AB80" s="36">
        <v>0.11</v>
      </c>
      <c r="AC80" s="36">
        <v>0.1</v>
      </c>
      <c r="AD80" s="36">
        <v>0.12</v>
      </c>
      <c r="AE80" s="36">
        <v>0.12</v>
      </c>
      <c r="AF80" s="36">
        <v>0.15</v>
      </c>
      <c r="AG80" s="37">
        <v>0.12062256809338522</v>
      </c>
      <c r="AH80" s="37">
        <v>0.11556240369799692</v>
      </c>
      <c r="AI80" s="37">
        <v>0.13455149501661129</v>
      </c>
      <c r="AJ80" s="36">
        <v>0.12334801762114538</v>
      </c>
      <c r="AK80" s="37">
        <v>0.14444444444444443</v>
      </c>
      <c r="AL80" s="37">
        <v>0.14457831325301204</v>
      </c>
      <c r="AM80" s="37">
        <v>0.16869918699186992</v>
      </c>
      <c r="AN80" s="37">
        <v>0.13163064833005894</v>
      </c>
      <c r="AO80" s="37">
        <v>0.17488789237668162</v>
      </c>
      <c r="AP80" s="37">
        <v>0.18848167539267016</v>
      </c>
      <c r="AQ80" s="37">
        <v>0.18106995884773663</v>
      </c>
      <c r="AR80" s="37">
        <v>0.14678899082568808</v>
      </c>
      <c r="AS80" s="37">
        <v>0.10638297872340426</v>
      </c>
      <c r="AT80" s="37">
        <v>0.10606060606060606</v>
      </c>
      <c r="AU80" s="37">
        <v>0.15254237288135594</v>
      </c>
      <c r="AV80" s="37">
        <v>0.2</v>
      </c>
      <c r="AW80" s="37">
        <v>0.17391304347826086</v>
      </c>
      <c r="AX80" s="37">
        <v>0.1</v>
      </c>
      <c r="AY80" s="37">
        <v>0.15384615384615385</v>
      </c>
      <c r="AZ80" s="37">
        <v>4.5454545454545456E-2</v>
      </c>
      <c r="BA80" s="37">
        <v>0</v>
      </c>
      <c r="BB80" s="37">
        <v>0</v>
      </c>
      <c r="BC80" s="37">
        <v>0</v>
      </c>
      <c r="BD80" s="37">
        <v>0.16666666666666666</v>
      </c>
      <c r="BE80" s="37">
        <v>0.16666666666666666</v>
      </c>
      <c r="BF80" s="37">
        <v>3.3333333333333333E-2</v>
      </c>
      <c r="BG80" s="37">
        <v>4.6153846153846156E-2</v>
      </c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</row>
    <row r="81" spans="20:148" x14ac:dyDescent="0.25">
      <c r="T81" s="32"/>
      <c r="U81" s="33" t="s">
        <v>10</v>
      </c>
      <c r="V81" s="36"/>
      <c r="W81" s="36"/>
      <c r="X81" s="36"/>
      <c r="Y81" s="36"/>
      <c r="Z81" s="36"/>
      <c r="AA81" s="36">
        <v>0.02</v>
      </c>
      <c r="AB81" s="36">
        <v>0.02</v>
      </c>
      <c r="AC81" s="36">
        <v>7.0000000000000007E-2</v>
      </c>
      <c r="AD81" s="36">
        <v>0.08</v>
      </c>
      <c r="AE81" s="36">
        <v>0.1</v>
      </c>
      <c r="AF81" s="36">
        <v>0.09</v>
      </c>
      <c r="AG81" s="37">
        <v>4.5918367346938778E-2</v>
      </c>
      <c r="AH81" s="37">
        <v>8.294930875576037E-2</v>
      </c>
      <c r="AI81" s="37">
        <v>9.7777777777777783E-2</v>
      </c>
      <c r="AJ81" s="36">
        <v>6.8807339449541288E-2</v>
      </c>
      <c r="AK81" s="37">
        <v>7.7625570776255703E-2</v>
      </c>
      <c r="AL81" s="37">
        <v>0.10588235294117647</v>
      </c>
      <c r="AM81" s="37">
        <v>0.14018691588785046</v>
      </c>
      <c r="AN81" s="37">
        <v>0.11068702290076336</v>
      </c>
      <c r="AO81" s="37">
        <v>0.11914893617021277</v>
      </c>
      <c r="AP81" s="37">
        <v>0.15765765765765766</v>
      </c>
      <c r="AQ81" s="37">
        <v>0.14799999999999999</v>
      </c>
      <c r="AR81" s="37">
        <v>0.15873015873015872</v>
      </c>
      <c r="AS81" s="37">
        <v>2.2935779816513763E-2</v>
      </c>
      <c r="AT81" s="37">
        <v>5.2631578947368418E-2</v>
      </c>
      <c r="AU81" s="37">
        <v>7.5117370892018781E-2</v>
      </c>
      <c r="AV81" s="37">
        <v>8.455882352941177E-2</v>
      </c>
      <c r="AW81" s="37">
        <v>0.1</v>
      </c>
      <c r="AX81" s="37">
        <v>0.14937759336099585</v>
      </c>
      <c r="AY81" s="37">
        <v>0.17421602787456447</v>
      </c>
      <c r="AZ81" s="37">
        <v>0.14869888475836432</v>
      </c>
      <c r="BA81" s="37">
        <v>6.8965517241379309E-2</v>
      </c>
      <c r="BB81" s="37">
        <v>6.4257028112449793E-2</v>
      </c>
      <c r="BC81" s="37">
        <v>8.5185185185185183E-2</v>
      </c>
      <c r="BD81" s="37">
        <v>8.1395348837209308E-2</v>
      </c>
      <c r="BE81" s="37">
        <v>0.1099290780141844</v>
      </c>
      <c r="BF81" s="37">
        <v>0.16935483870967741</v>
      </c>
      <c r="BG81" s="37">
        <v>0.19047619047619047</v>
      </c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</row>
    <row r="82" spans="20:148" x14ac:dyDescent="0.25">
      <c r="T82" s="32"/>
      <c r="U82" s="33" t="s">
        <v>8</v>
      </c>
      <c r="V82" s="36"/>
      <c r="W82" s="36"/>
      <c r="X82" s="36"/>
      <c r="Y82" s="36"/>
      <c r="Z82" s="36"/>
      <c r="AA82" s="36">
        <v>0.08</v>
      </c>
      <c r="AB82" s="36">
        <v>0.11</v>
      </c>
      <c r="AC82" s="36">
        <v>0.13</v>
      </c>
      <c r="AD82" s="36">
        <v>0.13</v>
      </c>
      <c r="AE82" s="36">
        <v>0.17</v>
      </c>
      <c r="AF82" s="36">
        <v>0.19</v>
      </c>
      <c r="AG82" s="37">
        <v>0.15351506456241032</v>
      </c>
      <c r="AH82" s="37">
        <v>0.16686251468860164</v>
      </c>
      <c r="AI82" s="37">
        <v>0.19631093544137021</v>
      </c>
      <c r="AJ82" s="36">
        <v>0.14044213263979194</v>
      </c>
      <c r="AK82" s="37">
        <v>0.15809284818067754</v>
      </c>
      <c r="AL82" s="37">
        <v>0.20874471086036672</v>
      </c>
      <c r="AM82" s="37">
        <v>0.2330246913580247</v>
      </c>
      <c r="AN82" s="37">
        <v>0.16816816816816818</v>
      </c>
      <c r="AO82" s="37">
        <v>0.20504731861198738</v>
      </c>
      <c r="AP82" s="37">
        <v>0.21370967741935484</v>
      </c>
      <c r="AQ82" s="37">
        <v>0.21815286624203822</v>
      </c>
      <c r="AR82" s="37">
        <v>0.18609406952965235</v>
      </c>
      <c r="AS82" s="37">
        <v>7.6400679117147707E-2</v>
      </c>
      <c r="AT82" s="37">
        <v>7.1057192374350084E-2</v>
      </c>
      <c r="AU82" s="37">
        <v>9.7682119205298013E-2</v>
      </c>
      <c r="AV82" s="37">
        <v>0.10611510791366907</v>
      </c>
      <c r="AW82" s="37">
        <v>0.13900414937759337</v>
      </c>
      <c r="AX82" s="37">
        <v>0.22444444444444445</v>
      </c>
      <c r="AY82" s="37">
        <v>0.21971252566735114</v>
      </c>
      <c r="AZ82" s="37">
        <v>0.22786885245901639</v>
      </c>
      <c r="BA82" s="37">
        <v>5.9544658493870403E-2</v>
      </c>
      <c r="BB82" s="37">
        <v>5.8407079646017698E-2</v>
      </c>
      <c r="BC82" s="37">
        <v>9.8214285714285712E-2</v>
      </c>
      <c r="BD82" s="37">
        <v>0.13928571428571429</v>
      </c>
      <c r="BE82" s="37">
        <v>0.1480836236933798</v>
      </c>
      <c r="BF82" s="37">
        <v>0.21160409556313994</v>
      </c>
      <c r="BG82" s="37">
        <v>0.2391304347826087</v>
      </c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</row>
    <row r="83" spans="20:148" x14ac:dyDescent="0.25">
      <c r="T83" s="32"/>
      <c r="U83" s="33" t="s">
        <v>7</v>
      </c>
      <c r="V83" s="36"/>
      <c r="W83" s="36"/>
      <c r="X83" s="36"/>
      <c r="Y83" s="36"/>
      <c r="Z83" s="36"/>
      <c r="AA83" s="36">
        <v>0.15</v>
      </c>
      <c r="AB83" s="36">
        <v>0.19</v>
      </c>
      <c r="AC83" s="36">
        <v>0.14000000000000001</v>
      </c>
      <c r="AD83" s="36">
        <v>0.17</v>
      </c>
      <c r="AE83" s="36">
        <v>0.22</v>
      </c>
      <c r="AF83" s="36">
        <v>0.17</v>
      </c>
      <c r="AG83" s="37">
        <v>0.12643678160919541</v>
      </c>
      <c r="AH83" s="37">
        <v>0.16402116402116401</v>
      </c>
      <c r="AI83" s="37">
        <v>0.17840375586854459</v>
      </c>
      <c r="AJ83" s="36">
        <v>0.12452830188679245</v>
      </c>
      <c r="AK83" s="37">
        <v>0.16216216216216217</v>
      </c>
      <c r="AL83" s="37">
        <v>0.22674418604651161</v>
      </c>
      <c r="AM83" s="37">
        <v>0.34722222222222221</v>
      </c>
      <c r="AN83" s="37">
        <v>0.125</v>
      </c>
      <c r="AO83" s="37">
        <v>0.26470588235294118</v>
      </c>
      <c r="AP83" s="37">
        <v>0.11764705882352941</v>
      </c>
      <c r="AQ83" s="37">
        <v>0.125</v>
      </c>
      <c r="AR83" s="37">
        <v>0.11764705882352941</v>
      </c>
      <c r="AS83" s="37">
        <v>6.8965517241379309E-2</v>
      </c>
      <c r="AT83" s="37">
        <v>0.11538461538461539</v>
      </c>
      <c r="AU83" s="37">
        <v>5.5555555555555552E-2</v>
      </c>
      <c r="AV83" s="37">
        <v>6.1728395061728392E-2</v>
      </c>
      <c r="AW83" s="37">
        <v>4.5454545454545456E-2</v>
      </c>
      <c r="AX83" s="37">
        <v>0.18421052631578946</v>
      </c>
      <c r="AY83" s="37">
        <v>0.20588235294117646</v>
      </c>
      <c r="AZ83" s="37">
        <v>0.22222222222222221</v>
      </c>
      <c r="BA83" s="37">
        <v>0.14285714285714285</v>
      </c>
      <c r="BB83" s="37">
        <v>0.25</v>
      </c>
      <c r="BC83" s="37">
        <v>0</v>
      </c>
      <c r="BD83" s="37">
        <v>0</v>
      </c>
      <c r="BE83" s="37">
        <v>0</v>
      </c>
      <c r="BF83" s="37">
        <v>0</v>
      </c>
      <c r="BG83" s="37">
        <v>0.16666666666666666</v>
      </c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</row>
    <row r="84" spans="20:148" x14ac:dyDescent="0.25">
      <c r="T84" s="32"/>
      <c r="U84" s="33" t="s">
        <v>6</v>
      </c>
      <c r="V84" s="36"/>
      <c r="W84" s="36"/>
      <c r="X84" s="36"/>
      <c r="Y84" s="36"/>
      <c r="Z84" s="36"/>
      <c r="AA84" s="36">
        <v>0.04</v>
      </c>
      <c r="AB84" s="36">
        <v>0.06</v>
      </c>
      <c r="AC84" s="36">
        <v>0.1</v>
      </c>
      <c r="AD84" s="36">
        <v>0.1</v>
      </c>
      <c r="AE84" s="36">
        <v>0.12</v>
      </c>
      <c r="AF84" s="36">
        <v>0.11</v>
      </c>
      <c r="AG84" s="37">
        <v>0.12</v>
      </c>
      <c r="AH84" s="37">
        <v>0.13147410358565736</v>
      </c>
      <c r="AI84" s="37">
        <v>8.3665338645418322E-2</v>
      </c>
      <c r="AJ84" s="36">
        <v>5.7851239669421489E-2</v>
      </c>
      <c r="AK84" s="37">
        <v>7.6335877862595422E-2</v>
      </c>
      <c r="AL84" s="37">
        <v>6.3122923588039864E-2</v>
      </c>
      <c r="AM84" s="37">
        <v>9.5617529880478086E-2</v>
      </c>
      <c r="AN84" s="37">
        <v>7.0038910505836577E-2</v>
      </c>
      <c r="AO84" s="37">
        <v>8.8737201365187715E-2</v>
      </c>
      <c r="AP84" s="37">
        <v>9.3617021276595741E-2</v>
      </c>
      <c r="AQ84" s="37">
        <v>0.10437710437710437</v>
      </c>
      <c r="AR84" s="37">
        <v>0.107981220657277</v>
      </c>
      <c r="AS84" s="37">
        <v>3.2786885245901641E-2</v>
      </c>
      <c r="AT84" s="37">
        <v>4.5138888888888888E-2</v>
      </c>
      <c r="AU84" s="37">
        <v>5.0387596899224806E-2</v>
      </c>
      <c r="AV84" s="37">
        <v>6.8592057761732855E-2</v>
      </c>
      <c r="AW84" s="37">
        <v>7.6190476190476197E-2</v>
      </c>
      <c r="AX84" s="37">
        <v>0.10550458715596331</v>
      </c>
      <c r="AY84" s="37">
        <v>0.12359550561797752</v>
      </c>
      <c r="AZ84" s="37">
        <v>0.12681159420289856</v>
      </c>
      <c r="BA84" s="37">
        <v>4.1474654377880185E-2</v>
      </c>
      <c r="BB84" s="37">
        <v>4.3307086614173228E-2</v>
      </c>
      <c r="BC84" s="37">
        <v>5.2631578947368418E-2</v>
      </c>
      <c r="BD84" s="37">
        <v>5.7877813504823149E-2</v>
      </c>
      <c r="BE84" s="37">
        <v>0.10507246376811594</v>
      </c>
      <c r="BF84" s="37">
        <v>0.12195121951219512</v>
      </c>
      <c r="BG84" s="37">
        <v>0.13011152416356878</v>
      </c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</row>
    <row r="85" spans="20:148" x14ac:dyDescent="0.25">
      <c r="T85" s="32"/>
      <c r="U85" s="33" t="s">
        <v>5</v>
      </c>
      <c r="V85" s="36"/>
      <c r="W85" s="36"/>
      <c r="X85" s="36"/>
      <c r="Y85" s="36"/>
      <c r="Z85" s="36"/>
      <c r="AA85" s="36">
        <v>0.06</v>
      </c>
      <c r="AB85" s="36">
        <v>7.0000000000000007E-2</v>
      </c>
      <c r="AC85" s="36">
        <v>7.0000000000000007E-2</v>
      </c>
      <c r="AD85" s="36">
        <v>0.09</v>
      </c>
      <c r="AE85" s="36">
        <v>0.11</v>
      </c>
      <c r="AF85" s="36">
        <v>0.12</v>
      </c>
      <c r="AG85" s="37">
        <v>7.8505457598656597E-2</v>
      </c>
      <c r="AH85" s="37">
        <v>0.10535778496943546</v>
      </c>
      <c r="AI85" s="37">
        <v>0.11778943122226704</v>
      </c>
      <c r="AJ85" s="36">
        <v>0.10102201257861636</v>
      </c>
      <c r="AK85" s="37">
        <v>0.11567311488353731</v>
      </c>
      <c r="AL85" s="37">
        <v>0.1284518828451883</v>
      </c>
      <c r="AM85" s="37">
        <v>0.13901345291479822</v>
      </c>
      <c r="AN85" s="37">
        <v>0.11461716937354989</v>
      </c>
      <c r="AO85" s="37">
        <v>0.13557401812688821</v>
      </c>
      <c r="AP85" s="37">
        <v>0.125879917184265</v>
      </c>
      <c r="AQ85" s="37">
        <v>0.12288732394366197</v>
      </c>
      <c r="AR85" s="37">
        <v>0.12343180898421692</v>
      </c>
      <c r="AS85" s="37">
        <v>5.0801094177413054E-2</v>
      </c>
      <c r="AT85" s="37">
        <v>5.1948051948051951E-2</v>
      </c>
      <c r="AU85" s="37">
        <v>6.013021830716201E-2</v>
      </c>
      <c r="AV85" s="37">
        <v>7.769844603107938E-2</v>
      </c>
      <c r="AW85" s="37">
        <v>9.512341962673089E-2</v>
      </c>
      <c r="AX85" s="37">
        <v>0.11251261352169525</v>
      </c>
      <c r="AY85" s="37">
        <v>0.12103258569614897</v>
      </c>
      <c r="AZ85" s="37">
        <v>0.12691466083150985</v>
      </c>
      <c r="BA85" s="37">
        <v>4.7660311958405546E-2</v>
      </c>
      <c r="BB85" s="37">
        <v>5.845323741007194E-2</v>
      </c>
      <c r="BC85" s="37">
        <v>7.4505238649592548E-2</v>
      </c>
      <c r="BD85" s="37">
        <v>7.8301519283209969E-2</v>
      </c>
      <c r="BE85" s="37">
        <v>0.11234953187695051</v>
      </c>
      <c r="BF85" s="37">
        <v>0.1328698339127076</v>
      </c>
      <c r="BG85" s="37">
        <v>0.133306645316253</v>
      </c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</row>
    <row r="86" spans="20:148" x14ac:dyDescent="0.25">
      <c r="T86" s="32"/>
      <c r="U86" s="33" t="s">
        <v>4</v>
      </c>
      <c r="V86" s="36"/>
      <c r="W86" s="36"/>
      <c r="X86" s="36"/>
      <c r="Y86" s="36"/>
      <c r="Z86" s="36"/>
      <c r="AA86" s="36">
        <v>7.0000000000000007E-2</v>
      </c>
      <c r="AB86" s="36">
        <v>0.08</v>
      </c>
      <c r="AC86" s="36">
        <v>0.09</v>
      </c>
      <c r="AD86" s="36">
        <v>0.11</v>
      </c>
      <c r="AE86" s="36">
        <v>0.13</v>
      </c>
      <c r="AF86" s="36">
        <v>0.13</v>
      </c>
      <c r="AG86" s="37">
        <v>8.324084350721421E-2</v>
      </c>
      <c r="AH86" s="37">
        <v>0.13339145597210114</v>
      </c>
      <c r="AI86" s="37">
        <v>0.1212406015037594</v>
      </c>
      <c r="AJ86" s="36">
        <v>9.2547092547092549E-2</v>
      </c>
      <c r="AK86" s="37">
        <v>0.11598746081504702</v>
      </c>
      <c r="AL86" s="37">
        <v>0.14142259414225941</v>
      </c>
      <c r="AM86" s="37">
        <v>0.14705882352941177</v>
      </c>
      <c r="AN86" s="37">
        <v>0.13643790849673201</v>
      </c>
      <c r="AO86" s="37">
        <v>0.12456140350877193</v>
      </c>
      <c r="AP86" s="37">
        <v>0.14566929133858267</v>
      </c>
      <c r="AQ86" s="37">
        <v>0.13031358885017422</v>
      </c>
      <c r="AR86" s="37">
        <v>0.14972776769509982</v>
      </c>
      <c r="AS86" s="37">
        <v>4.5364891518737675E-2</v>
      </c>
      <c r="AT86" s="37">
        <v>6.6545123062898809E-2</v>
      </c>
      <c r="AU86" s="37">
        <v>7.8234704112337017E-2</v>
      </c>
      <c r="AV86" s="37">
        <v>8.3067092651757185E-2</v>
      </c>
      <c r="AW86" s="37">
        <v>0.10884353741496598</v>
      </c>
      <c r="AX86" s="37">
        <v>0.14016489988221437</v>
      </c>
      <c r="AY86" s="37">
        <v>0.16339193381592554</v>
      </c>
      <c r="AZ86" s="37">
        <v>0.14446529080675422</v>
      </c>
      <c r="BA86" s="37">
        <v>4.467680608365019E-2</v>
      </c>
      <c r="BB86" s="37">
        <v>6.1497326203208559E-2</v>
      </c>
      <c r="BC86" s="37">
        <v>8.1664098613251149E-2</v>
      </c>
      <c r="BD86" s="37">
        <v>7.3552425665101728E-2</v>
      </c>
      <c r="BE86" s="37">
        <v>8.9721254355400695E-2</v>
      </c>
      <c r="BF86" s="37">
        <v>0.12572254335260116</v>
      </c>
      <c r="BG86" s="37">
        <v>0.14436885865457294</v>
      </c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</row>
    <row r="87" spans="20:148" x14ac:dyDescent="0.25">
      <c r="T87" s="32"/>
      <c r="U87" s="33" t="s">
        <v>64</v>
      </c>
      <c r="V87" s="36"/>
      <c r="W87" s="36"/>
      <c r="X87" s="36"/>
      <c r="Y87" s="36"/>
      <c r="Z87" s="36"/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7">
        <v>0</v>
      </c>
      <c r="AH87" s="37">
        <v>0.27</v>
      </c>
      <c r="AI87" s="37">
        <v>0.21</v>
      </c>
      <c r="AJ87" s="36">
        <v>0.23604060913705585</v>
      </c>
      <c r="AK87" s="37">
        <v>0.22519083969465647</v>
      </c>
      <c r="AL87" s="37">
        <v>0.24489795918367346</v>
      </c>
      <c r="AM87" s="37">
        <v>0.27515723270440251</v>
      </c>
      <c r="AN87" s="37">
        <v>0.1853997682502897</v>
      </c>
      <c r="AO87" s="37">
        <v>0.18362573099415205</v>
      </c>
      <c r="AP87" s="37">
        <v>0.30779220779220778</v>
      </c>
      <c r="AQ87" s="37">
        <v>0.51017811704834604</v>
      </c>
      <c r="AR87" s="37">
        <v>0.49017038007863695</v>
      </c>
      <c r="AS87" s="37">
        <v>0.50436953807740326</v>
      </c>
      <c r="AT87" s="37"/>
      <c r="AU87" s="37"/>
      <c r="AV87" s="37"/>
      <c r="AW87" s="37"/>
      <c r="AX87" s="37"/>
      <c r="AY87" s="37"/>
      <c r="AZ87" s="37"/>
      <c r="BA87" s="37"/>
      <c r="BB87" s="37">
        <v>0</v>
      </c>
      <c r="BC87" s="37">
        <v>9.0909090909090912E-2</v>
      </c>
      <c r="BD87" s="37">
        <v>0</v>
      </c>
      <c r="BE87" s="37">
        <v>0.04</v>
      </c>
      <c r="BF87" s="37">
        <v>0.10909090909090909</v>
      </c>
      <c r="BG87" s="37">
        <v>0.12857142857142856</v>
      </c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</row>
    <row r="88" spans="20:148" x14ac:dyDescent="0.25">
      <c r="T88" s="32"/>
      <c r="U88" s="33" t="s">
        <v>38</v>
      </c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7"/>
      <c r="AH88" s="37"/>
      <c r="AI88" s="37"/>
      <c r="AJ88" s="36"/>
      <c r="AK88" s="37"/>
      <c r="AL88" s="37"/>
      <c r="AM88" s="37"/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37">
        <v>0</v>
      </c>
      <c r="AT88" s="37">
        <v>0</v>
      </c>
      <c r="AU88" s="37">
        <v>0</v>
      </c>
      <c r="AV88" s="37">
        <v>0</v>
      </c>
      <c r="AW88" s="37">
        <v>1.5772870662460567E-3</v>
      </c>
      <c r="AX88" s="37">
        <v>0</v>
      </c>
      <c r="AY88" s="37">
        <v>1.1655011655011655E-3</v>
      </c>
      <c r="AZ88" s="37">
        <v>0</v>
      </c>
      <c r="BA88" s="37">
        <v>0</v>
      </c>
      <c r="BB88" s="37">
        <v>0</v>
      </c>
      <c r="BC88" s="37">
        <v>0</v>
      </c>
      <c r="BD88" s="37">
        <v>0</v>
      </c>
      <c r="BE88" s="37">
        <v>0</v>
      </c>
      <c r="BF88" s="37">
        <v>0</v>
      </c>
      <c r="BG88" s="37">
        <v>1.2484394506866417E-3</v>
      </c>
      <c r="BH88" s="37"/>
      <c r="BI88" s="37"/>
      <c r="BJ88" s="37"/>
      <c r="BK88" s="37"/>
      <c r="BL88" s="37"/>
      <c r="BM88" s="37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</row>
    <row r="89" spans="20:148" x14ac:dyDescent="0.25">
      <c r="T89" s="32"/>
      <c r="U89" s="33" t="s">
        <v>3</v>
      </c>
      <c r="V89" s="36"/>
      <c r="W89" s="36"/>
      <c r="X89" s="36"/>
      <c r="Y89" s="36"/>
      <c r="Z89" s="36"/>
      <c r="AA89" s="36">
        <v>0.08</v>
      </c>
      <c r="AB89" s="36">
        <v>0.06</v>
      </c>
      <c r="AC89" s="36">
        <v>0.12</v>
      </c>
      <c r="AD89" s="36">
        <v>0.16</v>
      </c>
      <c r="AE89" s="36">
        <v>0.18</v>
      </c>
      <c r="AF89" s="36">
        <v>0.16</v>
      </c>
      <c r="AG89" s="37">
        <v>8.520179372197309E-2</v>
      </c>
      <c r="AH89" s="37">
        <v>7.4999999999999997E-2</v>
      </c>
      <c r="AI89" s="37">
        <v>0.16184971098265896</v>
      </c>
      <c r="AJ89" s="36">
        <v>0.14507772020725387</v>
      </c>
      <c r="AK89" s="37">
        <v>0.13478260869565217</v>
      </c>
      <c r="AL89" s="37">
        <v>0.14814814814814814</v>
      </c>
      <c r="AM89" s="37">
        <v>0.16157205240174671</v>
      </c>
      <c r="AN89" s="37">
        <v>0.12350597609561753</v>
      </c>
      <c r="AO89" s="37">
        <v>9.6525096525096526E-2</v>
      </c>
      <c r="AP89" s="37">
        <v>0.14345991561181434</v>
      </c>
      <c r="AQ89" s="37">
        <v>0.1494661921708185</v>
      </c>
      <c r="AR89" s="37">
        <v>0.15044247787610621</v>
      </c>
      <c r="AS89" s="37">
        <v>9.9009900990099015E-2</v>
      </c>
      <c r="AT89" s="37">
        <v>8.4070796460176997E-2</v>
      </c>
      <c r="AU89" s="37">
        <v>9.6916299559471369E-2</v>
      </c>
      <c r="AV89" s="37">
        <v>0.11061946902654868</v>
      </c>
      <c r="AW89" s="37">
        <v>0.16535433070866143</v>
      </c>
      <c r="AX89" s="37">
        <v>0.11811023622047244</v>
      </c>
      <c r="AY89" s="37">
        <v>0.17777777777777778</v>
      </c>
      <c r="AZ89" s="37">
        <v>9.7142857142857142E-2</v>
      </c>
      <c r="BA89" s="37">
        <v>6.637168141592921E-2</v>
      </c>
      <c r="BB89" s="37">
        <v>7.1770334928229665E-2</v>
      </c>
      <c r="BC89" s="37">
        <v>9.5617529880478086E-2</v>
      </c>
      <c r="BD89" s="37">
        <v>0.11158798283261803</v>
      </c>
      <c r="BE89" s="37">
        <v>0.12444444444444444</v>
      </c>
      <c r="BF89" s="37">
        <v>0.13513513513513514</v>
      </c>
      <c r="BG89" s="37">
        <v>0.1674641148325359</v>
      </c>
      <c r="BH89" s="37"/>
      <c r="BI89" s="37"/>
      <c r="BJ89" s="37"/>
      <c r="BK89" s="37"/>
      <c r="BL89" s="37"/>
      <c r="BM89" s="37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</row>
    <row r="90" spans="20:148" x14ac:dyDescent="0.25">
      <c r="T90" s="32"/>
      <c r="U90" s="33" t="s">
        <v>2</v>
      </c>
      <c r="V90" s="36"/>
      <c r="W90" s="36"/>
      <c r="X90" s="36"/>
      <c r="Y90" s="36"/>
      <c r="Z90" s="36"/>
      <c r="AA90" s="36">
        <v>0.08</v>
      </c>
      <c r="AB90" s="36">
        <v>0.08</v>
      </c>
      <c r="AC90" s="36">
        <v>0.11</v>
      </c>
      <c r="AD90" s="36">
        <v>0.11</v>
      </c>
      <c r="AE90" s="36">
        <v>0.17</v>
      </c>
      <c r="AF90" s="36">
        <v>0.17</v>
      </c>
      <c r="AG90" s="37">
        <v>0.11910112359550562</v>
      </c>
      <c r="AH90" s="37">
        <v>0.16845878136200718</v>
      </c>
      <c r="AI90" s="37">
        <v>0.1786339754816112</v>
      </c>
      <c r="AJ90" s="36">
        <v>0.12720848056537101</v>
      </c>
      <c r="AK90" s="37">
        <v>0.15121951219512195</v>
      </c>
      <c r="AL90" s="37">
        <v>0.21724137931034482</v>
      </c>
      <c r="AM90" s="37">
        <v>0.18609406952965235</v>
      </c>
      <c r="AN90" s="37">
        <v>0.17288135593220338</v>
      </c>
      <c r="AO90" s="37">
        <v>0.22520661157024793</v>
      </c>
      <c r="AP90" s="37">
        <v>0.17692307692307693</v>
      </c>
      <c r="AQ90" s="37">
        <v>0.18709677419354839</v>
      </c>
      <c r="AR90" s="37">
        <v>0.16081871345029239</v>
      </c>
      <c r="AS90" s="37">
        <v>5.0761421319796954E-2</v>
      </c>
      <c r="AT90" s="37">
        <v>8.2661290322580641E-2</v>
      </c>
      <c r="AU90" s="37">
        <v>0.11080332409972299</v>
      </c>
      <c r="AV90" s="37">
        <v>0.10432569974554708</v>
      </c>
      <c r="AW90" s="37">
        <v>0.14239482200647249</v>
      </c>
      <c r="AX90" s="37">
        <v>0.15759312320916904</v>
      </c>
      <c r="AY90" s="37">
        <v>0.18443804034582131</v>
      </c>
      <c r="AZ90" s="37">
        <v>0.17974683544303796</v>
      </c>
      <c r="BA90" s="37">
        <v>5.9299191374663072E-2</v>
      </c>
      <c r="BB90" s="37">
        <v>6.3186813186813184E-2</v>
      </c>
      <c r="BC90" s="37">
        <v>7.0270270270270274E-2</v>
      </c>
      <c r="BD90" s="37">
        <v>7.9575596816976124E-2</v>
      </c>
      <c r="BE90" s="37">
        <v>0.10249307479224377</v>
      </c>
      <c r="BF90" s="37">
        <v>0.14666666666666667</v>
      </c>
      <c r="BG90" s="37">
        <v>0.16758241758241757</v>
      </c>
      <c r="BH90" s="37"/>
      <c r="BI90" s="37"/>
      <c r="BJ90" s="37"/>
      <c r="BK90" s="37"/>
      <c r="BL90" s="37"/>
      <c r="BM90" s="37"/>
      <c r="BN90" s="35"/>
      <c r="BO90" s="35"/>
      <c r="BP90" s="35"/>
      <c r="BQ90" s="35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</row>
    <row r="91" spans="20:148" x14ac:dyDescent="0.25">
      <c r="T91" s="32"/>
      <c r="U91" s="33" t="s">
        <v>0</v>
      </c>
      <c r="V91" s="36"/>
      <c r="W91" s="36"/>
      <c r="X91" s="36"/>
      <c r="Y91" s="36"/>
      <c r="Z91" s="36"/>
      <c r="AA91" s="36">
        <v>7.0000000000000007E-2</v>
      </c>
      <c r="AB91" s="36">
        <v>0.09</v>
      </c>
      <c r="AC91" s="36">
        <v>0.13</v>
      </c>
      <c r="AD91" s="36">
        <v>0.13</v>
      </c>
      <c r="AE91" s="36">
        <v>0.16</v>
      </c>
      <c r="AF91" s="36">
        <v>0.18</v>
      </c>
      <c r="AG91" s="37">
        <v>0.10674157303370786</v>
      </c>
      <c r="AH91" s="36">
        <v>0.15</v>
      </c>
      <c r="AI91" s="36">
        <v>0.17</v>
      </c>
      <c r="AJ91" s="36">
        <v>0.12741751990898748</v>
      </c>
      <c r="AK91" s="37">
        <v>0.16835016835016836</v>
      </c>
      <c r="AL91" s="37">
        <v>0.1941747572815534</v>
      </c>
      <c r="AM91" s="37">
        <v>0.19556171983356449</v>
      </c>
      <c r="AN91" s="37">
        <v>0.1621923937360179</v>
      </c>
      <c r="AO91" s="37">
        <v>0.1669449081803005</v>
      </c>
      <c r="AP91" s="37">
        <v>0.20972644376899696</v>
      </c>
      <c r="AQ91" s="37">
        <v>0.19857142857142857</v>
      </c>
      <c r="AR91" s="37">
        <v>0.18906249999999999</v>
      </c>
      <c r="AS91" s="37">
        <v>6.0941828254847646E-2</v>
      </c>
      <c r="AT91" s="37">
        <v>7.6271186440677971E-2</v>
      </c>
      <c r="AU91" s="37">
        <v>9.8321342925659472E-2</v>
      </c>
      <c r="AV91" s="37">
        <v>0.11907386990077178</v>
      </c>
      <c r="AW91" s="37">
        <v>0.12617449664429531</v>
      </c>
      <c r="AX91" s="37">
        <v>0.15473145780051151</v>
      </c>
      <c r="AY91" s="37">
        <v>0.19141914191419143</v>
      </c>
      <c r="AZ91" s="37">
        <v>0.1806020066889632</v>
      </c>
      <c r="BA91" s="37">
        <v>6.1088977423638779E-2</v>
      </c>
      <c r="BB91" s="37">
        <v>8.0263157894736842E-2</v>
      </c>
      <c r="BC91" s="37">
        <v>7.7007700770077014E-2</v>
      </c>
      <c r="BD91" s="37">
        <v>9.3076049943246308E-2</v>
      </c>
      <c r="BE91" s="37">
        <v>0.11974110032362459</v>
      </c>
      <c r="BF91" s="37">
        <v>0.13197969543147209</v>
      </c>
      <c r="BG91" s="37">
        <v>0.16799091940976163</v>
      </c>
      <c r="BH91" s="37"/>
      <c r="BI91" s="37"/>
      <c r="BJ91" s="37"/>
      <c r="BK91" s="37"/>
      <c r="BL91" s="37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</row>
    <row r="92" spans="20:148" x14ac:dyDescent="0.25">
      <c r="T92" s="32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</row>
    <row r="93" spans="20:148" x14ac:dyDescent="0.25">
      <c r="T93" s="32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7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5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</row>
    <row r="94" spans="20:148" x14ac:dyDescent="0.25">
      <c r="T94" s="32"/>
      <c r="U94" s="33" t="s">
        <v>18</v>
      </c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7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7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</row>
    <row r="95" spans="20:148" x14ac:dyDescent="0.25">
      <c r="T95" s="32"/>
      <c r="U95" s="33"/>
      <c r="V95" s="35">
        <v>43101</v>
      </c>
      <c r="W95" s="35">
        <v>43132</v>
      </c>
      <c r="X95" s="35">
        <v>43160</v>
      </c>
      <c r="Y95" s="35">
        <v>43191</v>
      </c>
      <c r="Z95" s="35">
        <v>43221</v>
      </c>
      <c r="AA95" s="35">
        <v>43252</v>
      </c>
      <c r="AB95" s="35">
        <v>43282</v>
      </c>
      <c r="AC95" s="35">
        <v>43313</v>
      </c>
      <c r="AD95" s="35">
        <v>43344</v>
      </c>
      <c r="AE95" s="35">
        <v>43374</v>
      </c>
      <c r="AF95" s="35">
        <v>43405</v>
      </c>
      <c r="AG95" s="35">
        <v>43435</v>
      </c>
      <c r="AH95" s="35">
        <v>43466</v>
      </c>
      <c r="AI95" s="35">
        <v>43497</v>
      </c>
      <c r="AJ95" s="35">
        <v>43525</v>
      </c>
      <c r="AK95" s="35">
        <v>43556</v>
      </c>
      <c r="AL95" s="35">
        <v>43586</v>
      </c>
      <c r="AM95" s="35">
        <v>43617</v>
      </c>
      <c r="AN95" s="35">
        <v>43647</v>
      </c>
      <c r="AO95" s="35">
        <v>43678</v>
      </c>
      <c r="AP95" s="35">
        <v>43709</v>
      </c>
      <c r="AQ95" s="35">
        <v>43739</v>
      </c>
      <c r="AR95" s="35">
        <v>43770</v>
      </c>
      <c r="AS95" s="35">
        <v>43800</v>
      </c>
      <c r="AT95" s="35">
        <v>43831</v>
      </c>
      <c r="AU95" s="35">
        <v>43862</v>
      </c>
      <c r="AV95" s="35">
        <v>43891</v>
      </c>
      <c r="AW95" s="35">
        <v>43922</v>
      </c>
      <c r="AX95" s="35">
        <v>43952</v>
      </c>
      <c r="AY95" s="35">
        <v>43983</v>
      </c>
      <c r="AZ95" s="35">
        <v>44013</v>
      </c>
      <c r="BA95" s="35">
        <v>44227</v>
      </c>
      <c r="BB95" s="35">
        <v>44228</v>
      </c>
      <c r="BC95" s="35">
        <v>44256</v>
      </c>
      <c r="BD95" s="35">
        <v>44287</v>
      </c>
      <c r="BE95" s="35">
        <v>44317</v>
      </c>
      <c r="BF95" s="35">
        <v>44348</v>
      </c>
      <c r="BG95" s="35">
        <v>44378</v>
      </c>
      <c r="BH95" s="35">
        <v>44409</v>
      </c>
      <c r="BI95" s="35">
        <v>44440</v>
      </c>
      <c r="BJ95" s="35">
        <v>44470</v>
      </c>
      <c r="BK95" s="35">
        <v>44501</v>
      </c>
      <c r="BL95" s="35">
        <v>44531</v>
      </c>
      <c r="BM95" s="37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</row>
    <row r="96" spans="20:148" x14ac:dyDescent="0.25">
      <c r="T96" s="32"/>
      <c r="U96" s="33" t="s">
        <v>12</v>
      </c>
      <c r="V96" s="36"/>
      <c r="W96" s="36"/>
      <c r="X96" s="36"/>
      <c r="Y96" s="36"/>
      <c r="Z96" s="36"/>
      <c r="AA96" s="36">
        <v>0.24</v>
      </c>
      <c r="AB96" s="36">
        <v>0.35</v>
      </c>
      <c r="AC96" s="36">
        <v>0.34</v>
      </c>
      <c r="AD96" s="36">
        <v>0.32</v>
      </c>
      <c r="AE96" s="36">
        <v>0.38</v>
      </c>
      <c r="AF96" s="36">
        <v>0.55000000000000004</v>
      </c>
      <c r="AG96" s="36">
        <v>0</v>
      </c>
      <c r="AH96" s="37">
        <v>0.63636363636363635</v>
      </c>
      <c r="AI96" s="36">
        <v>1</v>
      </c>
      <c r="AJ96" s="40">
        <v>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37">
        <v>0</v>
      </c>
      <c r="AQ96" s="37"/>
      <c r="AR96" s="37"/>
      <c r="AS96" s="37">
        <v>0</v>
      </c>
      <c r="AT96" s="37">
        <v>0.42857142857142855</v>
      </c>
      <c r="AU96" s="37"/>
      <c r="AV96" s="37"/>
      <c r="AW96" s="37">
        <v>0.33333333333333331</v>
      </c>
      <c r="AX96" s="37">
        <v>0.1111111111111111</v>
      </c>
      <c r="AY96" s="37">
        <v>0</v>
      </c>
      <c r="AZ96" s="37">
        <v>0</v>
      </c>
      <c r="BA96" s="37">
        <v>0.2857142857142857</v>
      </c>
      <c r="BB96" s="37">
        <v>0.2857142857142857</v>
      </c>
      <c r="BC96" s="37">
        <v>0.5</v>
      </c>
      <c r="BD96" s="37">
        <v>0.33333333333333331</v>
      </c>
      <c r="BE96" s="37">
        <v>0.2</v>
      </c>
      <c r="BF96" s="37">
        <v>0.25</v>
      </c>
      <c r="BG96" s="37">
        <v>0.5</v>
      </c>
      <c r="BH96" s="37"/>
      <c r="BI96" s="37"/>
      <c r="BJ96" s="37"/>
      <c r="BK96" s="37"/>
      <c r="BL96" s="37"/>
      <c r="BM96" s="37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</row>
    <row r="97" spans="20:148" x14ac:dyDescent="0.25">
      <c r="T97" s="32"/>
      <c r="U97" s="33" t="s">
        <v>9</v>
      </c>
      <c r="V97" s="36"/>
      <c r="W97" s="36"/>
      <c r="X97" s="36"/>
      <c r="Y97" s="36"/>
      <c r="Z97" s="36"/>
      <c r="AA97" s="36">
        <v>0.23</v>
      </c>
      <c r="AB97" s="36">
        <v>0.34</v>
      </c>
      <c r="AC97" s="36">
        <v>0.37</v>
      </c>
      <c r="AD97" s="36">
        <v>0.32</v>
      </c>
      <c r="AE97" s="36">
        <v>0.43</v>
      </c>
      <c r="AF97" s="36">
        <v>0.64</v>
      </c>
      <c r="AG97" s="36">
        <v>0</v>
      </c>
      <c r="AH97" s="37">
        <v>0.44444444444444442</v>
      </c>
      <c r="AI97" s="36">
        <v>0</v>
      </c>
      <c r="AJ97" s="40">
        <v>0</v>
      </c>
      <c r="AK97" s="37">
        <v>1</v>
      </c>
      <c r="AL97" s="37">
        <v>0</v>
      </c>
      <c r="AM97" s="37">
        <v>0.5</v>
      </c>
      <c r="AN97" s="37">
        <v>0</v>
      </c>
      <c r="AO97" s="37">
        <v>0</v>
      </c>
      <c r="AP97" s="37">
        <v>1</v>
      </c>
      <c r="AQ97" s="37">
        <v>1</v>
      </c>
      <c r="AR97" s="37">
        <v>0.66666666666666663</v>
      </c>
      <c r="AS97" s="37"/>
      <c r="AT97" s="37">
        <v>0.72727272727272729</v>
      </c>
      <c r="AU97" s="37"/>
      <c r="AV97" s="37">
        <v>1</v>
      </c>
      <c r="AW97" s="37">
        <v>1</v>
      </c>
      <c r="AX97" s="37">
        <v>0.66666666666666663</v>
      </c>
      <c r="AY97" s="37">
        <v>1</v>
      </c>
      <c r="AZ97" s="37">
        <v>0.83333333333333337</v>
      </c>
      <c r="BA97" s="37">
        <v>0.4642857142857143</v>
      </c>
      <c r="BB97" s="37">
        <v>0.3</v>
      </c>
      <c r="BC97" s="37">
        <v>0.3888888888888889</v>
      </c>
      <c r="BD97" s="37">
        <v>0.31578947368421051</v>
      </c>
      <c r="BE97" s="37">
        <v>0.4</v>
      </c>
      <c r="BF97" s="37">
        <v>0.33333333333333331</v>
      </c>
      <c r="BG97" s="37">
        <v>0</v>
      </c>
      <c r="BH97" s="37"/>
      <c r="BI97" s="37"/>
      <c r="BJ97" s="37"/>
      <c r="BK97" s="37"/>
      <c r="BL97" s="37"/>
      <c r="BM97" s="37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</row>
    <row r="98" spans="20:148" x14ac:dyDescent="0.25">
      <c r="T98" s="32"/>
      <c r="U98" s="33" t="s">
        <v>11</v>
      </c>
      <c r="V98" s="36"/>
      <c r="W98" s="36"/>
      <c r="X98" s="36"/>
      <c r="Y98" s="36"/>
      <c r="Z98" s="36"/>
      <c r="AA98" s="36">
        <v>0.32</v>
      </c>
      <c r="AB98" s="36">
        <v>0.4</v>
      </c>
      <c r="AC98" s="36">
        <v>0.31</v>
      </c>
      <c r="AD98" s="36">
        <v>0.49</v>
      </c>
      <c r="AE98" s="36">
        <v>0.64</v>
      </c>
      <c r="AF98" s="36">
        <v>0.71</v>
      </c>
      <c r="AG98" s="36">
        <v>0</v>
      </c>
      <c r="AH98" s="37">
        <v>0.90909090909090906</v>
      </c>
      <c r="AI98" s="36">
        <v>0</v>
      </c>
      <c r="AJ98" s="40">
        <v>0</v>
      </c>
      <c r="AK98" s="37">
        <v>0</v>
      </c>
      <c r="AL98" s="37">
        <v>1</v>
      </c>
      <c r="AM98" s="37">
        <v>1</v>
      </c>
      <c r="AN98" s="37">
        <v>0</v>
      </c>
      <c r="AO98" s="37">
        <v>0</v>
      </c>
      <c r="AP98" s="37">
        <v>0</v>
      </c>
      <c r="AQ98" s="37"/>
      <c r="AR98" s="37"/>
      <c r="AS98" s="37"/>
      <c r="AT98" s="37">
        <v>1</v>
      </c>
      <c r="AU98" s="37"/>
      <c r="AV98" s="37"/>
      <c r="AW98" s="37"/>
      <c r="AX98" s="37"/>
      <c r="AY98" s="37"/>
      <c r="AZ98" s="37"/>
      <c r="BA98" s="37"/>
      <c r="BB98" s="37"/>
      <c r="BC98" s="37"/>
      <c r="BD98" s="37">
        <v>1</v>
      </c>
      <c r="BE98" s="37"/>
      <c r="BF98" s="37"/>
      <c r="BG98" s="37">
        <v>1</v>
      </c>
      <c r="BH98" s="37"/>
      <c r="BI98" s="37"/>
      <c r="BJ98" s="37"/>
      <c r="BK98" s="37"/>
      <c r="BL98" s="37"/>
      <c r="BM98" s="37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</row>
    <row r="99" spans="20:148" x14ac:dyDescent="0.25">
      <c r="T99" s="32"/>
      <c r="U99" s="33" t="s">
        <v>10</v>
      </c>
      <c r="V99" s="36"/>
      <c r="W99" s="36"/>
      <c r="X99" s="36"/>
      <c r="Y99" s="36"/>
      <c r="Z99" s="33"/>
      <c r="AA99" s="36">
        <v>0.21</v>
      </c>
      <c r="AB99" s="36">
        <v>0.39</v>
      </c>
      <c r="AC99" s="36">
        <v>0.28999999999999998</v>
      </c>
      <c r="AD99" s="36">
        <v>0.25</v>
      </c>
      <c r="AE99" s="36">
        <v>0.5</v>
      </c>
      <c r="AF99" s="36">
        <v>0.33</v>
      </c>
      <c r="AG99" s="36">
        <v>0</v>
      </c>
      <c r="AH99" s="37">
        <v>0.75</v>
      </c>
      <c r="AI99" s="36">
        <v>0</v>
      </c>
      <c r="AJ99" s="40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/>
      <c r="AR99" s="37"/>
      <c r="AS99" s="37"/>
      <c r="AT99" s="37"/>
      <c r="AU99" s="37"/>
      <c r="AV99" s="37"/>
      <c r="AW99" s="37"/>
      <c r="AX99" s="37"/>
      <c r="AY99" s="37">
        <v>0</v>
      </c>
      <c r="AZ99" s="37">
        <v>0.5</v>
      </c>
      <c r="BA99" s="37">
        <v>0.7142857142857143</v>
      </c>
      <c r="BB99" s="37">
        <v>0.44444444444444442</v>
      </c>
      <c r="BC99" s="37">
        <v>0.4</v>
      </c>
      <c r="BD99" s="37">
        <v>0.42857142857142855</v>
      </c>
      <c r="BE99" s="37">
        <v>0.33333333333333331</v>
      </c>
      <c r="BF99" s="37">
        <v>0</v>
      </c>
      <c r="BG99" s="37"/>
      <c r="BH99" s="37"/>
      <c r="BI99" s="37"/>
      <c r="BJ99" s="37"/>
      <c r="BK99" s="37"/>
      <c r="BL99" s="37"/>
      <c r="BM99" s="37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</row>
    <row r="100" spans="20:148" x14ac:dyDescent="0.25">
      <c r="T100" s="32"/>
      <c r="U100" s="33" t="s">
        <v>8</v>
      </c>
      <c r="V100" s="36"/>
      <c r="W100" s="36"/>
      <c r="X100" s="36"/>
      <c r="Y100" s="36"/>
      <c r="Z100" s="36"/>
      <c r="AA100" s="36">
        <v>0.25</v>
      </c>
      <c r="AB100" s="36">
        <v>0.31</v>
      </c>
      <c r="AC100" s="36">
        <v>0.28000000000000003</v>
      </c>
      <c r="AD100" s="36">
        <v>0.36</v>
      </c>
      <c r="AE100" s="36">
        <v>0.41</v>
      </c>
      <c r="AF100" s="36">
        <v>0.36</v>
      </c>
      <c r="AG100" s="36">
        <v>0</v>
      </c>
      <c r="AH100" s="37">
        <v>0.41666666666666669</v>
      </c>
      <c r="AI100" s="36">
        <v>0</v>
      </c>
      <c r="AJ100" s="40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/>
      <c r="AR100" s="37"/>
      <c r="AS100" s="37"/>
      <c r="AT100" s="37">
        <v>0.58333333333333337</v>
      </c>
      <c r="AU100" s="37">
        <v>1</v>
      </c>
      <c r="AV100" s="37"/>
      <c r="AW100" s="37"/>
      <c r="AX100" s="37">
        <v>0.33333333333333331</v>
      </c>
      <c r="AY100" s="37">
        <v>1</v>
      </c>
      <c r="AZ100" s="37">
        <v>0.5</v>
      </c>
      <c r="BA100" s="37">
        <v>0.23255813953488372</v>
      </c>
      <c r="BB100" s="37">
        <v>0.15151515151515152</v>
      </c>
      <c r="BC100" s="37">
        <v>0.39285714285714285</v>
      </c>
      <c r="BD100" s="37">
        <v>0.43478260869565216</v>
      </c>
      <c r="BE100" s="37">
        <v>0.46153846153846156</v>
      </c>
      <c r="BF100" s="37">
        <v>0.44444444444444442</v>
      </c>
      <c r="BG100" s="37">
        <v>0.2857142857142857</v>
      </c>
      <c r="BH100" s="37"/>
      <c r="BI100" s="37"/>
      <c r="BJ100" s="37"/>
      <c r="BK100" s="37"/>
      <c r="BL100" s="37"/>
      <c r="BM100" s="37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</row>
    <row r="101" spans="20:148" x14ac:dyDescent="0.25">
      <c r="T101" s="32"/>
      <c r="U101" s="33" t="s">
        <v>7</v>
      </c>
      <c r="V101" s="36"/>
      <c r="W101" s="36"/>
      <c r="X101" s="36"/>
      <c r="Y101" s="36"/>
      <c r="Z101" s="36"/>
      <c r="AA101" s="36">
        <v>0.19</v>
      </c>
      <c r="AB101" s="36">
        <v>0.3</v>
      </c>
      <c r="AC101" s="36">
        <v>0.13</v>
      </c>
      <c r="AD101" s="36">
        <v>0.27</v>
      </c>
      <c r="AE101" s="36">
        <v>0.5</v>
      </c>
      <c r="AF101" s="36">
        <v>0.25</v>
      </c>
      <c r="AG101" s="36">
        <v>0</v>
      </c>
      <c r="AH101" s="37">
        <v>0</v>
      </c>
      <c r="AI101" s="36">
        <v>0</v>
      </c>
      <c r="AJ101" s="40">
        <v>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/>
      <c r="AR101" s="37"/>
      <c r="AS101" s="37">
        <v>0</v>
      </c>
      <c r="AT101" s="37"/>
      <c r="AU101" s="37"/>
      <c r="AV101" s="37"/>
      <c r="AW101" s="37"/>
      <c r="AX101" s="37"/>
      <c r="AY101" s="37"/>
      <c r="AZ101" s="37"/>
      <c r="BA101" s="37"/>
      <c r="BB101" s="37">
        <v>0</v>
      </c>
      <c r="BC101" s="37">
        <v>0</v>
      </c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</row>
    <row r="102" spans="20:148" x14ac:dyDescent="0.25">
      <c r="T102" s="32"/>
      <c r="U102" s="33" t="s">
        <v>6</v>
      </c>
      <c r="V102" s="36"/>
      <c r="W102" s="36"/>
      <c r="X102" s="36"/>
      <c r="Y102" s="36"/>
      <c r="Z102" s="36"/>
      <c r="AA102" s="36">
        <v>0.14000000000000001</v>
      </c>
      <c r="AB102" s="36">
        <v>0.24</v>
      </c>
      <c r="AC102" s="36">
        <v>0.33</v>
      </c>
      <c r="AD102" s="36">
        <v>0.42</v>
      </c>
      <c r="AE102" s="36">
        <v>0.33</v>
      </c>
      <c r="AF102" s="36">
        <v>0.4</v>
      </c>
      <c r="AG102" s="36">
        <v>0</v>
      </c>
      <c r="AH102" s="37">
        <v>0.42857142857142855</v>
      </c>
      <c r="AI102" s="36">
        <v>0</v>
      </c>
      <c r="AJ102" s="40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7">
        <v>0</v>
      </c>
      <c r="AQ102" s="37"/>
      <c r="AR102" s="37"/>
      <c r="AS102" s="37"/>
      <c r="AT102" s="37">
        <v>0.2</v>
      </c>
      <c r="AU102" s="37"/>
      <c r="AV102" s="37">
        <v>1</v>
      </c>
      <c r="AW102" s="37"/>
      <c r="AX102" s="37">
        <v>0</v>
      </c>
      <c r="AY102" s="37">
        <v>0</v>
      </c>
      <c r="AZ102" s="37">
        <v>0.33333333333333331</v>
      </c>
      <c r="BA102" s="37">
        <v>0.46153846153846156</v>
      </c>
      <c r="BB102" s="37">
        <v>0.375</v>
      </c>
      <c r="BC102" s="37">
        <v>0.7142857142857143</v>
      </c>
      <c r="BD102" s="37">
        <v>0.75</v>
      </c>
      <c r="BE102" s="37"/>
      <c r="BF102" s="37">
        <v>1</v>
      </c>
      <c r="BG102" s="37">
        <v>0</v>
      </c>
      <c r="BH102" s="37"/>
      <c r="BI102" s="37"/>
      <c r="BJ102" s="37"/>
      <c r="BK102" s="37"/>
      <c r="BL102" s="37"/>
      <c r="BM102" s="37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</row>
    <row r="103" spans="20:148" x14ac:dyDescent="0.25">
      <c r="T103" s="32"/>
      <c r="U103" s="33" t="s">
        <v>5</v>
      </c>
      <c r="V103" s="36"/>
      <c r="W103" s="36"/>
      <c r="X103" s="36"/>
      <c r="Y103" s="36"/>
      <c r="Z103" s="36"/>
      <c r="AA103" s="36">
        <v>0.28000000000000003</v>
      </c>
      <c r="AB103" s="36">
        <v>0.3</v>
      </c>
      <c r="AC103" s="36">
        <v>0.36</v>
      </c>
      <c r="AD103" s="36">
        <v>0.43</v>
      </c>
      <c r="AE103" s="36">
        <v>0.39</v>
      </c>
      <c r="AF103" s="36">
        <v>0.56999999999999995</v>
      </c>
      <c r="AG103" s="36">
        <v>0.28999999999999998</v>
      </c>
      <c r="AH103" s="37">
        <v>0.5714285714285714</v>
      </c>
      <c r="AI103" s="36">
        <v>0.28999999999999998</v>
      </c>
      <c r="AJ103" s="40">
        <v>0.28999999999999998</v>
      </c>
      <c r="AK103" s="37">
        <v>0</v>
      </c>
      <c r="AL103" s="37">
        <v>0.5</v>
      </c>
      <c r="AM103" s="37">
        <v>0.2</v>
      </c>
      <c r="AN103" s="37">
        <v>0</v>
      </c>
      <c r="AO103" s="37">
        <v>0.42857142857142855</v>
      </c>
      <c r="AP103" s="37">
        <v>0.6</v>
      </c>
      <c r="AQ103" s="37">
        <v>0.6</v>
      </c>
      <c r="AR103" s="37">
        <v>0.5714285714285714</v>
      </c>
      <c r="AS103" s="37">
        <v>0</v>
      </c>
      <c r="AT103" s="37">
        <v>0.70454545454545459</v>
      </c>
      <c r="AU103" s="37">
        <v>0.75</v>
      </c>
      <c r="AV103" s="37">
        <v>0.75</v>
      </c>
      <c r="AW103" s="37">
        <v>0.75</v>
      </c>
      <c r="AX103" s="37">
        <v>0.625</v>
      </c>
      <c r="AY103" s="37">
        <v>0.3</v>
      </c>
      <c r="AZ103" s="37">
        <v>0.2</v>
      </c>
      <c r="BA103" s="37">
        <v>0.56953642384105962</v>
      </c>
      <c r="BB103" s="37">
        <v>0.41935483870967744</v>
      </c>
      <c r="BC103" s="37">
        <v>0.40740740740740738</v>
      </c>
      <c r="BD103" s="37">
        <v>0.37864077669902912</v>
      </c>
      <c r="BE103" s="37">
        <v>0.17307692307692307</v>
      </c>
      <c r="BF103" s="37">
        <v>0.25</v>
      </c>
      <c r="BG103" s="37">
        <v>0.20754716981132076</v>
      </c>
      <c r="BH103" s="37"/>
      <c r="BI103" s="37"/>
      <c r="BJ103" s="37"/>
      <c r="BK103" s="37"/>
      <c r="BL103" s="37"/>
      <c r="BM103" s="37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</row>
    <row r="104" spans="20:148" x14ac:dyDescent="0.25">
      <c r="T104" s="32"/>
      <c r="U104" s="33" t="s">
        <v>4</v>
      </c>
      <c r="V104" s="36"/>
      <c r="W104" s="36"/>
      <c r="X104" s="36"/>
      <c r="Y104" s="36"/>
      <c r="Z104" s="36"/>
      <c r="AA104" s="36">
        <v>0.28999999999999998</v>
      </c>
      <c r="AB104" s="36">
        <v>0.3</v>
      </c>
      <c r="AC104" s="36">
        <v>0.41</v>
      </c>
      <c r="AD104" s="36">
        <v>0.38</v>
      </c>
      <c r="AE104" s="36">
        <v>0.51</v>
      </c>
      <c r="AF104" s="36">
        <v>0.59</v>
      </c>
      <c r="AG104" s="36">
        <v>1</v>
      </c>
      <c r="AH104" s="37">
        <v>0.25</v>
      </c>
      <c r="AI104" s="36">
        <v>0.5</v>
      </c>
      <c r="AJ104" s="40">
        <v>1</v>
      </c>
      <c r="AK104" s="37">
        <v>1</v>
      </c>
      <c r="AL104" s="37">
        <v>1</v>
      </c>
      <c r="AM104" s="37">
        <v>1</v>
      </c>
      <c r="AN104" s="37">
        <v>0</v>
      </c>
      <c r="AO104" s="37">
        <v>0</v>
      </c>
      <c r="AP104" s="37">
        <v>1</v>
      </c>
      <c r="AQ104" s="37">
        <v>1</v>
      </c>
      <c r="AR104" s="37">
        <v>0.66666666666666663</v>
      </c>
      <c r="AS104" s="37">
        <v>1</v>
      </c>
      <c r="AT104" s="37">
        <v>0.66666666666666663</v>
      </c>
      <c r="AU104" s="37">
        <v>1</v>
      </c>
      <c r="AV104" s="37">
        <v>1</v>
      </c>
      <c r="AW104" s="37">
        <v>1</v>
      </c>
      <c r="AX104" s="37">
        <v>0.4</v>
      </c>
      <c r="AY104" s="37">
        <v>0.5</v>
      </c>
      <c r="AZ104" s="37">
        <v>0.4</v>
      </c>
      <c r="BA104" s="37">
        <v>0.42528735632183906</v>
      </c>
      <c r="BB104" s="37">
        <v>0.39622641509433965</v>
      </c>
      <c r="BC104" s="37">
        <v>0.35294117647058826</v>
      </c>
      <c r="BD104" s="37">
        <v>0.38571428571428573</v>
      </c>
      <c r="BE104" s="37">
        <v>0.23809523809523808</v>
      </c>
      <c r="BF104" s="37">
        <v>0.13043478260869565</v>
      </c>
      <c r="BG104" s="37">
        <v>0.21875</v>
      </c>
      <c r="BH104" s="37"/>
      <c r="BI104" s="37"/>
      <c r="BJ104" s="37"/>
      <c r="BK104" s="37"/>
      <c r="BL104" s="37"/>
      <c r="BM104" s="37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</row>
    <row r="105" spans="20:148" x14ac:dyDescent="0.25">
      <c r="T105" s="32"/>
      <c r="U105" s="33" t="s">
        <v>64</v>
      </c>
      <c r="V105" s="36"/>
      <c r="W105" s="36"/>
      <c r="X105" s="36"/>
      <c r="Y105" s="36"/>
      <c r="Z105" s="36"/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7">
        <v>0</v>
      </c>
      <c r="AH105" s="37">
        <v>0.27</v>
      </c>
      <c r="AI105" s="37">
        <v>0.21</v>
      </c>
      <c r="AJ105" s="36">
        <v>0.23604060913705585</v>
      </c>
      <c r="AK105" s="37">
        <v>0.22519083969465647</v>
      </c>
      <c r="AL105" s="37">
        <v>0.24489795918367346</v>
      </c>
      <c r="AM105" s="37">
        <v>0.27515723270440251</v>
      </c>
      <c r="AN105" s="37">
        <v>0.1853997682502897</v>
      </c>
      <c r="AO105" s="37">
        <v>0.18362573099415205</v>
      </c>
      <c r="AP105" s="37">
        <v>0.30779220779220778</v>
      </c>
      <c r="AQ105" s="37">
        <v>0.51017811704834604</v>
      </c>
      <c r="AR105" s="37">
        <v>0.49017038007863695</v>
      </c>
      <c r="AS105" s="37">
        <v>0.50436953807740326</v>
      </c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>
        <v>0</v>
      </c>
      <c r="BG105" s="37">
        <v>0</v>
      </c>
      <c r="BH105" s="37"/>
      <c r="BI105" s="37"/>
      <c r="BJ105" s="37"/>
      <c r="BK105" s="37"/>
      <c r="BL105" s="37"/>
      <c r="BM105" s="37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</row>
    <row r="106" spans="20:148" x14ac:dyDescent="0.25">
      <c r="T106" s="32"/>
      <c r="U106" s="33" t="s">
        <v>38</v>
      </c>
      <c r="V106" s="36"/>
      <c r="W106" s="36"/>
      <c r="X106" s="36"/>
      <c r="Y106" s="36"/>
      <c r="Z106" s="36"/>
      <c r="AA106" s="36">
        <v>0</v>
      </c>
      <c r="AB106" s="36">
        <v>0</v>
      </c>
      <c r="AC106" s="36">
        <v>0</v>
      </c>
      <c r="AD106" s="36">
        <v>0</v>
      </c>
      <c r="AE106" s="36">
        <v>0</v>
      </c>
      <c r="AF106" s="36">
        <v>0</v>
      </c>
      <c r="AG106" s="36">
        <v>0</v>
      </c>
      <c r="AH106" s="37">
        <v>0</v>
      </c>
      <c r="AI106" s="36">
        <v>1</v>
      </c>
      <c r="AJ106" s="40">
        <v>0</v>
      </c>
      <c r="AK106" s="37">
        <v>0</v>
      </c>
      <c r="AL106" s="37">
        <v>1</v>
      </c>
      <c r="AM106" s="37">
        <v>0.35</v>
      </c>
      <c r="AN106" s="37">
        <v>0.7142857142857143</v>
      </c>
      <c r="AO106" s="37">
        <v>0.7142857142857143</v>
      </c>
      <c r="AP106" s="37">
        <v>0.4</v>
      </c>
      <c r="AQ106" s="37">
        <v>0.7142857142857143</v>
      </c>
      <c r="AR106" s="37">
        <v>0.5714285714285714</v>
      </c>
      <c r="AS106" s="37">
        <v>0.83333333333333337</v>
      </c>
      <c r="AT106" s="37">
        <v>0.875</v>
      </c>
      <c r="AU106" s="37">
        <v>0.5</v>
      </c>
      <c r="AV106" s="37">
        <v>1</v>
      </c>
      <c r="AW106" s="37">
        <v>0.8</v>
      </c>
      <c r="AX106" s="37">
        <v>0.21428571428571427</v>
      </c>
      <c r="AY106" s="37">
        <v>0.5</v>
      </c>
      <c r="AZ106" s="37">
        <v>0.33333333333333331</v>
      </c>
      <c r="BA106" s="37">
        <v>0.58333333333333337</v>
      </c>
      <c r="BB106" s="37">
        <v>0.54545454545454541</v>
      </c>
      <c r="BC106" s="37">
        <v>0.2857142857142857</v>
      </c>
      <c r="BD106" s="37">
        <v>0.66666666666666663</v>
      </c>
      <c r="BE106" s="37">
        <v>0.2857142857142857</v>
      </c>
      <c r="BF106" s="37">
        <v>0.2857142857142857</v>
      </c>
      <c r="BG106" s="37">
        <v>0.4</v>
      </c>
      <c r="BH106" s="37"/>
      <c r="BI106" s="37"/>
      <c r="BJ106" s="37"/>
      <c r="BK106" s="37"/>
      <c r="BL106" s="37"/>
      <c r="BM106" s="37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</row>
    <row r="107" spans="20:148" x14ac:dyDescent="0.25">
      <c r="T107" s="32"/>
      <c r="U107" s="33" t="s">
        <v>3</v>
      </c>
      <c r="V107" s="36"/>
      <c r="W107" s="36"/>
      <c r="X107" s="36"/>
      <c r="Y107" s="36"/>
      <c r="Z107" s="36"/>
      <c r="AA107" s="36">
        <v>0.64</v>
      </c>
      <c r="AB107" s="36">
        <v>0.33</v>
      </c>
      <c r="AC107" s="36">
        <v>0.43</v>
      </c>
      <c r="AD107" s="36">
        <v>0.56999999999999995</v>
      </c>
      <c r="AE107" s="36">
        <v>0.63</v>
      </c>
      <c r="AF107" s="36">
        <v>0.83</v>
      </c>
      <c r="AG107" s="36">
        <v>0</v>
      </c>
      <c r="AH107" s="37">
        <v>1</v>
      </c>
      <c r="AI107" s="36">
        <v>0</v>
      </c>
      <c r="AJ107" s="40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37">
        <v>0</v>
      </c>
      <c r="AQ107" s="37"/>
      <c r="AR107" s="37"/>
      <c r="AS107" s="37"/>
      <c r="AT107" s="37">
        <v>0.75</v>
      </c>
      <c r="AU107" s="37"/>
      <c r="AV107" s="37"/>
      <c r="AW107" s="37"/>
      <c r="AX107" s="37"/>
      <c r="AY107" s="37">
        <v>0</v>
      </c>
      <c r="AZ107" s="37"/>
      <c r="BA107" s="37">
        <v>0.33333333333333331</v>
      </c>
      <c r="BB107" s="37">
        <v>0.14285714285714285</v>
      </c>
      <c r="BC107" s="37">
        <v>0.1111111111111111</v>
      </c>
      <c r="BD107" s="37">
        <v>0.33333333333333331</v>
      </c>
      <c r="BE107" s="37">
        <v>0</v>
      </c>
      <c r="BF107" s="37">
        <v>0</v>
      </c>
      <c r="BG107" s="37">
        <v>0</v>
      </c>
      <c r="BH107" s="37"/>
      <c r="BI107" s="37"/>
      <c r="BJ107" s="37"/>
      <c r="BK107" s="37"/>
      <c r="BL107" s="37"/>
      <c r="BM107" s="33"/>
      <c r="BN107" s="35"/>
      <c r="BO107" s="35"/>
      <c r="BP107" s="35"/>
      <c r="BQ107" s="35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</row>
    <row r="108" spans="20:148" x14ac:dyDescent="0.25">
      <c r="T108" s="32"/>
      <c r="U108" s="33" t="s">
        <v>2</v>
      </c>
      <c r="V108" s="36"/>
      <c r="W108" s="36"/>
      <c r="X108" s="36"/>
      <c r="Y108" s="36"/>
      <c r="Z108" s="36"/>
      <c r="AA108" s="36">
        <v>0.32</v>
      </c>
      <c r="AB108" s="36">
        <v>0.32</v>
      </c>
      <c r="AC108" s="36">
        <v>0.45</v>
      </c>
      <c r="AD108" s="36">
        <v>0.38</v>
      </c>
      <c r="AE108" s="36">
        <v>0.38</v>
      </c>
      <c r="AF108" s="36">
        <v>0.42</v>
      </c>
      <c r="AG108" s="36">
        <v>0</v>
      </c>
      <c r="AH108" s="37">
        <v>0.33333333333333331</v>
      </c>
      <c r="AI108" s="36">
        <v>0</v>
      </c>
      <c r="AJ108" s="40">
        <v>0</v>
      </c>
      <c r="AK108" s="37">
        <v>0</v>
      </c>
      <c r="AL108" s="37">
        <v>0</v>
      </c>
      <c r="AM108" s="37">
        <v>0</v>
      </c>
      <c r="AN108" s="37">
        <v>0.5</v>
      </c>
      <c r="AO108" s="37">
        <v>0.5</v>
      </c>
      <c r="AP108" s="37">
        <v>0</v>
      </c>
      <c r="AQ108" s="37">
        <v>1</v>
      </c>
      <c r="AR108" s="37">
        <v>0.33333333333333331</v>
      </c>
      <c r="AS108" s="37">
        <v>1</v>
      </c>
      <c r="AT108" s="37">
        <v>0.5</v>
      </c>
      <c r="AU108" s="37"/>
      <c r="AV108" s="37">
        <v>0.5</v>
      </c>
      <c r="AW108" s="37">
        <v>1</v>
      </c>
      <c r="AX108" s="37">
        <v>1</v>
      </c>
      <c r="AY108" s="37">
        <v>0</v>
      </c>
      <c r="AZ108" s="37">
        <v>1</v>
      </c>
      <c r="BA108" s="37">
        <v>0.41176470588235292</v>
      </c>
      <c r="BB108" s="37">
        <v>0.36363636363636365</v>
      </c>
      <c r="BC108" s="37">
        <v>0.4</v>
      </c>
      <c r="BD108" s="37">
        <v>0.63636363636363635</v>
      </c>
      <c r="BE108" s="37">
        <v>1</v>
      </c>
      <c r="BF108" s="37">
        <v>0.33333333333333331</v>
      </c>
      <c r="BG108" s="37">
        <v>1</v>
      </c>
      <c r="BH108" s="37"/>
      <c r="BI108" s="37"/>
      <c r="BJ108" s="37"/>
      <c r="BK108" s="37"/>
      <c r="BL108" s="37"/>
      <c r="BM108" s="33"/>
      <c r="BN108" s="37"/>
      <c r="BO108" s="37"/>
      <c r="BP108" s="37"/>
      <c r="BQ108" s="37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</row>
    <row r="109" spans="20:148" x14ac:dyDescent="0.25">
      <c r="T109" s="32"/>
      <c r="U109" s="33" t="s">
        <v>0</v>
      </c>
      <c r="V109" s="36"/>
      <c r="W109" s="36"/>
      <c r="X109" s="36"/>
      <c r="Y109" s="36"/>
      <c r="Z109" s="36"/>
      <c r="AA109" s="36">
        <v>0.42</v>
      </c>
      <c r="AB109" s="36">
        <v>0.41</v>
      </c>
      <c r="AC109" s="36">
        <v>0.49</v>
      </c>
      <c r="AD109" s="36">
        <v>0.59</v>
      </c>
      <c r="AE109" s="36">
        <v>0.67</v>
      </c>
      <c r="AF109" s="36">
        <v>0.47</v>
      </c>
      <c r="AG109" s="36">
        <v>0</v>
      </c>
      <c r="AH109" s="36">
        <v>0.67</v>
      </c>
      <c r="AI109" s="36">
        <v>0</v>
      </c>
      <c r="AJ109" s="40">
        <v>1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7">
        <v>1</v>
      </c>
      <c r="AQ109" s="37">
        <v>0.5</v>
      </c>
      <c r="AR109" s="37"/>
      <c r="AS109" s="37">
        <v>1</v>
      </c>
      <c r="AT109" s="37">
        <v>0.6</v>
      </c>
      <c r="AU109" s="37">
        <v>1</v>
      </c>
      <c r="AV109" s="37">
        <v>1</v>
      </c>
      <c r="AW109" s="37">
        <v>1</v>
      </c>
      <c r="AX109" s="37">
        <v>0.4</v>
      </c>
      <c r="AY109" s="37">
        <v>0.25</v>
      </c>
      <c r="AZ109" s="37">
        <v>0.27272727272727271</v>
      </c>
      <c r="BA109" s="37">
        <v>0.5</v>
      </c>
      <c r="BB109" s="37">
        <v>0.48780487804878048</v>
      </c>
      <c r="BC109" s="37">
        <v>0.39622641509433965</v>
      </c>
      <c r="BD109" s="37">
        <v>0.54098360655737709</v>
      </c>
      <c r="BE109" s="37">
        <v>0.59375</v>
      </c>
      <c r="BF109" s="37">
        <v>0.5</v>
      </c>
      <c r="BG109" s="37">
        <v>0.4642857142857143</v>
      </c>
      <c r="BH109" s="37"/>
      <c r="BI109" s="37"/>
      <c r="BJ109" s="37"/>
      <c r="BK109" s="37"/>
      <c r="BL109" s="37"/>
      <c r="BM109" s="33"/>
      <c r="BN109" s="37"/>
      <c r="BO109" s="37"/>
      <c r="BP109" s="37"/>
      <c r="BQ109" s="37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</row>
    <row r="110" spans="20:148" x14ac:dyDescent="0.25">
      <c r="T110" s="32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7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5"/>
      <c r="BN110" s="37"/>
      <c r="BO110" s="37"/>
      <c r="BP110" s="37"/>
      <c r="BQ110" s="37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</row>
    <row r="111" spans="20:148" x14ac:dyDescent="0.25">
      <c r="T111" s="32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7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7"/>
      <c r="BN111" s="37"/>
      <c r="BO111" s="37"/>
      <c r="BP111" s="37"/>
      <c r="BQ111" s="37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</row>
    <row r="112" spans="20:148" x14ac:dyDescent="0.25">
      <c r="T112" s="32"/>
      <c r="U112" s="33" t="s">
        <v>17</v>
      </c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7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7"/>
      <c r="BN112" s="37"/>
      <c r="BO112" s="37"/>
      <c r="BP112" s="37"/>
      <c r="BQ112" s="37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</row>
    <row r="113" spans="20:148" x14ac:dyDescent="0.25">
      <c r="T113" s="32"/>
      <c r="U113" s="33"/>
      <c r="V113" s="35">
        <v>43101</v>
      </c>
      <c r="W113" s="35">
        <v>43132</v>
      </c>
      <c r="X113" s="35">
        <v>43160</v>
      </c>
      <c r="Y113" s="35">
        <v>43191</v>
      </c>
      <c r="Z113" s="35">
        <v>43221</v>
      </c>
      <c r="AA113" s="35">
        <v>43252</v>
      </c>
      <c r="AB113" s="35">
        <v>43282</v>
      </c>
      <c r="AC113" s="35">
        <v>43313</v>
      </c>
      <c r="AD113" s="35">
        <v>43344</v>
      </c>
      <c r="AE113" s="35">
        <v>43374</v>
      </c>
      <c r="AF113" s="35">
        <v>43405</v>
      </c>
      <c r="AG113" s="35">
        <v>43435</v>
      </c>
      <c r="AH113" s="35">
        <v>43466</v>
      </c>
      <c r="AI113" s="35">
        <v>43497</v>
      </c>
      <c r="AJ113" s="35">
        <v>43525</v>
      </c>
      <c r="AK113" s="35">
        <v>43556</v>
      </c>
      <c r="AL113" s="35">
        <v>43586</v>
      </c>
      <c r="AM113" s="35">
        <v>43617</v>
      </c>
      <c r="AN113" s="35">
        <v>43647</v>
      </c>
      <c r="AO113" s="35">
        <v>43678</v>
      </c>
      <c r="AP113" s="35">
        <v>43709</v>
      </c>
      <c r="AQ113" s="35">
        <v>43739</v>
      </c>
      <c r="AR113" s="35">
        <v>43770</v>
      </c>
      <c r="AS113" s="35">
        <v>43800</v>
      </c>
      <c r="AT113" s="35">
        <v>43831</v>
      </c>
      <c r="AU113" s="35">
        <v>43862</v>
      </c>
      <c r="AV113" s="35">
        <v>43891</v>
      </c>
      <c r="AW113" s="35">
        <v>43922</v>
      </c>
      <c r="AX113" s="35">
        <v>43952</v>
      </c>
      <c r="AY113" s="35">
        <v>43983</v>
      </c>
      <c r="AZ113" s="35">
        <v>44013</v>
      </c>
      <c r="BA113" s="35">
        <v>44227</v>
      </c>
      <c r="BB113" s="35">
        <v>44228</v>
      </c>
      <c r="BC113" s="35">
        <v>44256</v>
      </c>
      <c r="BD113" s="35">
        <v>44287</v>
      </c>
      <c r="BE113" s="35">
        <v>44317</v>
      </c>
      <c r="BF113" s="35">
        <v>44348</v>
      </c>
      <c r="BG113" s="35">
        <v>44378</v>
      </c>
      <c r="BH113" s="35">
        <v>44409</v>
      </c>
      <c r="BI113" s="35">
        <v>44440</v>
      </c>
      <c r="BJ113" s="35">
        <v>44470</v>
      </c>
      <c r="BK113" s="35">
        <v>44501</v>
      </c>
      <c r="BL113" s="35">
        <v>44531</v>
      </c>
      <c r="BM113" s="37"/>
      <c r="BN113" s="37"/>
      <c r="BO113" s="37"/>
      <c r="BP113" s="37"/>
      <c r="BQ113" s="37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</row>
    <row r="114" spans="20:148" x14ac:dyDescent="0.25">
      <c r="T114" s="32"/>
      <c r="U114" s="33" t="s">
        <v>12</v>
      </c>
      <c r="V114" s="36"/>
      <c r="W114" s="36"/>
      <c r="X114" s="36"/>
      <c r="Y114" s="36"/>
      <c r="Z114" s="36"/>
      <c r="AA114" s="36">
        <v>1</v>
      </c>
      <c r="AB114" s="36">
        <v>1</v>
      </c>
      <c r="AC114" s="36">
        <v>1</v>
      </c>
      <c r="AD114" s="36">
        <v>1</v>
      </c>
      <c r="AE114" s="36">
        <v>1</v>
      </c>
      <c r="AF114" s="36">
        <v>1</v>
      </c>
      <c r="AG114" s="36">
        <v>1</v>
      </c>
      <c r="AH114" s="36">
        <v>1</v>
      </c>
      <c r="AI114" s="36">
        <v>1</v>
      </c>
      <c r="AJ114" s="36">
        <v>1</v>
      </c>
      <c r="AK114" s="37">
        <v>1</v>
      </c>
      <c r="AL114" s="37">
        <v>1</v>
      </c>
      <c r="AM114" s="37">
        <v>1</v>
      </c>
      <c r="AN114" s="37">
        <v>1</v>
      </c>
      <c r="AO114" s="37">
        <v>1</v>
      </c>
      <c r="AP114" s="37">
        <v>1</v>
      </c>
      <c r="AQ114" s="37">
        <v>1</v>
      </c>
      <c r="AR114" s="37">
        <v>1</v>
      </c>
      <c r="AS114" s="37">
        <v>1</v>
      </c>
      <c r="AT114" s="37">
        <v>1</v>
      </c>
      <c r="AU114" s="37">
        <v>1</v>
      </c>
      <c r="AV114" s="37">
        <v>1</v>
      </c>
      <c r="AW114" s="37">
        <v>1</v>
      </c>
      <c r="AX114" s="37">
        <v>1</v>
      </c>
      <c r="AY114" s="37">
        <v>1</v>
      </c>
      <c r="AZ114" s="37">
        <v>1</v>
      </c>
      <c r="BA114" s="37">
        <v>1</v>
      </c>
      <c r="BB114" s="37">
        <v>1</v>
      </c>
      <c r="BC114" s="37">
        <v>1</v>
      </c>
      <c r="BD114" s="37">
        <v>1</v>
      </c>
      <c r="BE114" s="37">
        <v>1</v>
      </c>
      <c r="BF114" s="37"/>
      <c r="BG114" s="37">
        <v>1</v>
      </c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</row>
    <row r="115" spans="20:148" x14ac:dyDescent="0.25">
      <c r="T115" s="32"/>
      <c r="U115" s="33" t="s">
        <v>9</v>
      </c>
      <c r="V115" s="36"/>
      <c r="W115" s="36"/>
      <c r="X115" s="36"/>
      <c r="Y115" s="36"/>
      <c r="Z115" s="36"/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1</v>
      </c>
      <c r="AK115" s="37">
        <v>1</v>
      </c>
      <c r="AL115" s="37">
        <v>0</v>
      </c>
      <c r="AM115" s="37">
        <v>0</v>
      </c>
      <c r="AN115" s="37">
        <v>1</v>
      </c>
      <c r="AO115" s="36">
        <v>0</v>
      </c>
      <c r="AP115" s="37">
        <v>1</v>
      </c>
      <c r="AQ115" s="37"/>
      <c r="AR115" s="37"/>
      <c r="AS115" s="37">
        <v>1</v>
      </c>
      <c r="AT115" s="37">
        <v>1</v>
      </c>
      <c r="AU115" s="37">
        <v>1</v>
      </c>
      <c r="AV115" s="37">
        <v>1</v>
      </c>
      <c r="AW115" s="37"/>
      <c r="AX115" s="37">
        <v>1</v>
      </c>
      <c r="AY115" s="37"/>
      <c r="AZ115" s="37">
        <v>1</v>
      </c>
      <c r="BA115" s="37">
        <v>1</v>
      </c>
      <c r="BB115" s="37"/>
      <c r="BC115" s="37">
        <v>1</v>
      </c>
      <c r="BD115" s="37">
        <v>1</v>
      </c>
      <c r="BE115" s="37">
        <v>1</v>
      </c>
      <c r="BF115" s="37"/>
      <c r="BG115" s="37">
        <v>1</v>
      </c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</row>
    <row r="116" spans="20:148" x14ac:dyDescent="0.25">
      <c r="T116" s="32"/>
      <c r="U116" s="33" t="s">
        <v>11</v>
      </c>
      <c r="V116" s="36"/>
      <c r="W116" s="36"/>
      <c r="X116" s="36"/>
      <c r="Y116" s="36"/>
      <c r="Z116" s="36"/>
      <c r="AA116" s="36">
        <v>0</v>
      </c>
      <c r="AB116" s="36">
        <v>0</v>
      </c>
      <c r="AC116" s="36">
        <v>0.5</v>
      </c>
      <c r="AD116" s="36">
        <v>0</v>
      </c>
      <c r="AE116" s="36">
        <v>1</v>
      </c>
      <c r="AF116" s="36">
        <v>0</v>
      </c>
      <c r="AG116" s="36">
        <v>0</v>
      </c>
      <c r="AH116" s="36">
        <v>0</v>
      </c>
      <c r="AI116" s="36">
        <v>0</v>
      </c>
      <c r="AJ116" s="36">
        <v>1</v>
      </c>
      <c r="AK116" s="37">
        <v>1</v>
      </c>
      <c r="AL116" s="37">
        <v>1</v>
      </c>
      <c r="AM116" s="37">
        <v>0</v>
      </c>
      <c r="AN116" s="37">
        <v>0</v>
      </c>
      <c r="AO116" s="37">
        <v>0</v>
      </c>
      <c r="AP116" s="37">
        <v>1</v>
      </c>
      <c r="AQ116" s="37">
        <v>1</v>
      </c>
      <c r="AR116" s="37">
        <v>1</v>
      </c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</row>
    <row r="117" spans="20:148" x14ac:dyDescent="0.25">
      <c r="T117" s="32"/>
      <c r="U117" s="33" t="s">
        <v>10</v>
      </c>
      <c r="V117" s="36"/>
      <c r="W117" s="36"/>
      <c r="X117" s="36"/>
      <c r="Y117" s="36"/>
      <c r="Z117" s="36"/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37">
        <v>0</v>
      </c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</row>
    <row r="118" spans="20:148" x14ac:dyDescent="0.25">
      <c r="T118" s="32"/>
      <c r="U118" s="33" t="s">
        <v>8</v>
      </c>
      <c r="V118" s="36"/>
      <c r="W118" s="36"/>
      <c r="X118" s="36"/>
      <c r="Y118" s="36"/>
      <c r="Z118" s="36"/>
      <c r="AA118" s="36">
        <v>0</v>
      </c>
      <c r="AB118" s="36">
        <v>1</v>
      </c>
      <c r="AC118" s="36">
        <v>0</v>
      </c>
      <c r="AD118" s="36">
        <v>0</v>
      </c>
      <c r="AE118" s="36">
        <v>0</v>
      </c>
      <c r="AF118" s="36">
        <v>0</v>
      </c>
      <c r="AG118" s="36">
        <v>1</v>
      </c>
      <c r="AH118" s="36">
        <v>1</v>
      </c>
      <c r="AI118" s="36">
        <v>1</v>
      </c>
      <c r="AJ118" s="36">
        <v>1</v>
      </c>
      <c r="AK118" s="37">
        <v>1</v>
      </c>
      <c r="AL118" s="37">
        <v>1</v>
      </c>
      <c r="AM118" s="37">
        <v>1</v>
      </c>
      <c r="AN118" s="37">
        <v>1</v>
      </c>
      <c r="AO118" s="37">
        <v>1</v>
      </c>
      <c r="AP118" s="37">
        <v>1</v>
      </c>
      <c r="AQ118" s="37">
        <v>1</v>
      </c>
      <c r="AR118" s="37">
        <v>1</v>
      </c>
      <c r="AS118" s="37">
        <v>1</v>
      </c>
      <c r="AT118" s="37"/>
      <c r="AU118" s="37"/>
      <c r="AV118" s="37">
        <v>1</v>
      </c>
      <c r="AW118" s="37">
        <v>1</v>
      </c>
      <c r="AX118" s="37">
        <v>1</v>
      </c>
      <c r="AY118" s="37">
        <v>1</v>
      </c>
      <c r="AZ118" s="37">
        <v>1</v>
      </c>
      <c r="BA118" s="37"/>
      <c r="BB118" s="37"/>
      <c r="BC118" s="37"/>
      <c r="BD118" s="37"/>
      <c r="BE118" s="37">
        <v>1</v>
      </c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</row>
    <row r="119" spans="20:148" x14ac:dyDescent="0.25">
      <c r="T119" s="32"/>
      <c r="U119" s="33" t="s">
        <v>7</v>
      </c>
      <c r="V119" s="36"/>
      <c r="W119" s="36"/>
      <c r="X119" s="36"/>
      <c r="Y119" s="36"/>
      <c r="Z119" s="36"/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1</v>
      </c>
      <c r="AG119" s="36">
        <v>0</v>
      </c>
      <c r="AH119" s="36">
        <v>0</v>
      </c>
      <c r="AI119" s="36">
        <v>0</v>
      </c>
      <c r="AJ119" s="36">
        <v>1</v>
      </c>
      <c r="AK119" s="37">
        <v>1</v>
      </c>
      <c r="AL119" s="37">
        <v>1</v>
      </c>
      <c r="AM119" s="37">
        <v>0</v>
      </c>
      <c r="AN119" s="37">
        <v>0</v>
      </c>
      <c r="AO119" s="37">
        <v>0</v>
      </c>
      <c r="AP119" s="37">
        <v>1</v>
      </c>
      <c r="AQ119" s="37">
        <v>1</v>
      </c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</row>
    <row r="120" spans="20:148" x14ac:dyDescent="0.25">
      <c r="T120" s="32"/>
      <c r="U120" s="33" t="s">
        <v>6</v>
      </c>
      <c r="V120" s="36"/>
      <c r="W120" s="36"/>
      <c r="X120" s="36"/>
      <c r="Y120" s="36"/>
      <c r="Z120" s="36"/>
      <c r="AA120" s="36">
        <v>0</v>
      </c>
      <c r="AB120" s="36">
        <v>0</v>
      </c>
      <c r="AC120" s="36">
        <v>0</v>
      </c>
      <c r="AD120" s="36">
        <v>0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0</v>
      </c>
      <c r="AK120" s="37">
        <v>0</v>
      </c>
      <c r="AL120" s="37">
        <v>0</v>
      </c>
      <c r="AM120" s="37">
        <v>0</v>
      </c>
      <c r="AN120" s="37">
        <v>0</v>
      </c>
      <c r="AO120" s="37">
        <v>0</v>
      </c>
      <c r="AP120" s="37">
        <v>0</v>
      </c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</row>
    <row r="121" spans="20:148" x14ac:dyDescent="0.25">
      <c r="T121" s="32"/>
      <c r="U121" s="33" t="s">
        <v>5</v>
      </c>
      <c r="V121" s="36"/>
      <c r="W121" s="36"/>
      <c r="X121" s="36"/>
      <c r="Y121" s="36"/>
      <c r="Z121" s="36"/>
      <c r="AA121" s="36">
        <v>1</v>
      </c>
      <c r="AB121" s="36">
        <v>1</v>
      </c>
      <c r="AC121" s="36">
        <v>1</v>
      </c>
      <c r="AD121" s="36">
        <v>0.26</v>
      </c>
      <c r="AE121" s="36">
        <v>1</v>
      </c>
      <c r="AF121" s="36">
        <v>1</v>
      </c>
      <c r="AG121" s="36">
        <v>1</v>
      </c>
      <c r="AH121" s="36">
        <v>1</v>
      </c>
      <c r="AI121" s="36">
        <v>1</v>
      </c>
      <c r="AJ121" s="36">
        <v>1</v>
      </c>
      <c r="AK121" s="37">
        <v>1</v>
      </c>
      <c r="AL121" s="37">
        <v>1</v>
      </c>
      <c r="AM121" s="37">
        <v>1</v>
      </c>
      <c r="AN121" s="37">
        <v>1</v>
      </c>
      <c r="AO121" s="37">
        <v>1</v>
      </c>
      <c r="AP121" s="37">
        <v>1</v>
      </c>
      <c r="AQ121" s="37">
        <v>1</v>
      </c>
      <c r="AR121" s="37">
        <v>1</v>
      </c>
      <c r="AS121" s="37">
        <v>1</v>
      </c>
      <c r="AT121" s="37">
        <v>1</v>
      </c>
      <c r="AU121" s="37">
        <v>1</v>
      </c>
      <c r="AV121" s="37">
        <v>1</v>
      </c>
      <c r="AW121" s="37">
        <v>1</v>
      </c>
      <c r="AX121" s="37">
        <v>1</v>
      </c>
      <c r="AY121" s="37">
        <v>1</v>
      </c>
      <c r="AZ121" s="37">
        <v>1</v>
      </c>
      <c r="BA121" s="37">
        <v>1</v>
      </c>
      <c r="BB121" s="37">
        <v>1</v>
      </c>
      <c r="BC121" s="37">
        <v>1</v>
      </c>
      <c r="BD121" s="37">
        <v>1</v>
      </c>
      <c r="BE121" s="37">
        <v>1</v>
      </c>
      <c r="BF121" s="37">
        <v>1</v>
      </c>
      <c r="BG121" s="37">
        <v>1</v>
      </c>
      <c r="BH121" s="37"/>
      <c r="BI121" s="37"/>
      <c r="BJ121" s="37"/>
      <c r="BK121" s="37"/>
      <c r="BL121" s="37"/>
      <c r="BM121" s="37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</row>
    <row r="122" spans="20:148" x14ac:dyDescent="0.25">
      <c r="T122" s="32"/>
      <c r="U122" s="33" t="s">
        <v>4</v>
      </c>
      <c r="V122" s="36"/>
      <c r="W122" s="36"/>
      <c r="X122" s="36"/>
      <c r="Y122" s="36"/>
      <c r="Z122" s="36"/>
      <c r="AA122" s="36">
        <v>1</v>
      </c>
      <c r="AB122" s="36">
        <v>1</v>
      </c>
      <c r="AC122" s="36">
        <v>1</v>
      </c>
      <c r="AD122" s="36">
        <v>0.09</v>
      </c>
      <c r="AE122" s="36">
        <v>1</v>
      </c>
      <c r="AF122" s="36">
        <v>1</v>
      </c>
      <c r="AG122" s="36">
        <v>1</v>
      </c>
      <c r="AH122" s="36">
        <v>1</v>
      </c>
      <c r="AI122" s="36">
        <v>1</v>
      </c>
      <c r="AJ122" s="36">
        <v>1</v>
      </c>
      <c r="AK122" s="37">
        <v>1</v>
      </c>
      <c r="AL122" s="37">
        <v>1</v>
      </c>
      <c r="AM122" s="37">
        <v>1</v>
      </c>
      <c r="AN122" s="37">
        <v>1</v>
      </c>
      <c r="AO122" s="37">
        <v>1</v>
      </c>
      <c r="AP122" s="37">
        <v>1</v>
      </c>
      <c r="AQ122" s="37">
        <v>1</v>
      </c>
      <c r="AR122" s="37">
        <v>1</v>
      </c>
      <c r="AS122" s="37">
        <v>1</v>
      </c>
      <c r="AT122" s="37">
        <v>1</v>
      </c>
      <c r="AU122" s="37">
        <v>1</v>
      </c>
      <c r="AV122" s="37">
        <v>1</v>
      </c>
      <c r="AW122" s="37">
        <v>1</v>
      </c>
      <c r="AX122" s="37">
        <v>1</v>
      </c>
      <c r="AY122" s="37">
        <v>1</v>
      </c>
      <c r="AZ122" s="37">
        <v>1</v>
      </c>
      <c r="BA122" s="37">
        <v>1</v>
      </c>
      <c r="BB122" s="37">
        <v>1</v>
      </c>
      <c r="BC122" s="37">
        <v>1</v>
      </c>
      <c r="BD122" s="37">
        <v>1</v>
      </c>
      <c r="BE122" s="37">
        <v>1</v>
      </c>
      <c r="BF122" s="37">
        <v>1</v>
      </c>
      <c r="BG122" s="37">
        <v>1</v>
      </c>
      <c r="BH122" s="37"/>
      <c r="BI122" s="37"/>
      <c r="BJ122" s="37"/>
      <c r="BK122" s="37"/>
      <c r="BL122" s="37"/>
      <c r="BM122" s="37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</row>
    <row r="123" spans="20:148" x14ac:dyDescent="0.25">
      <c r="T123" s="32"/>
      <c r="U123" s="33" t="s">
        <v>64</v>
      </c>
      <c r="V123" s="36"/>
      <c r="W123" s="36"/>
      <c r="X123" s="36"/>
      <c r="Y123" s="36"/>
      <c r="Z123" s="36"/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7">
        <v>0</v>
      </c>
      <c r="AH123" s="37">
        <v>0.27</v>
      </c>
      <c r="AI123" s="37">
        <v>0.21</v>
      </c>
      <c r="AJ123" s="36">
        <v>0.23604060913705585</v>
      </c>
      <c r="AK123" s="37">
        <v>0.22519083969465647</v>
      </c>
      <c r="AL123" s="37">
        <v>0.24489795918367346</v>
      </c>
      <c r="AM123" s="37">
        <v>0.27515723270440251</v>
      </c>
      <c r="AN123" s="37">
        <v>0.1853997682502897</v>
      </c>
      <c r="AO123" s="37">
        <v>0.18362573099415205</v>
      </c>
      <c r="AP123" s="37">
        <v>0.30779220779220778</v>
      </c>
      <c r="AQ123" s="37">
        <v>0.51017811704834604</v>
      </c>
      <c r="AR123" s="37">
        <v>0.49017038007863695</v>
      </c>
      <c r="AS123" s="37">
        <v>0.50436953807740326</v>
      </c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</row>
    <row r="124" spans="20:148" x14ac:dyDescent="0.25">
      <c r="T124" s="32"/>
      <c r="U124" s="33" t="s">
        <v>38</v>
      </c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>
        <v>1</v>
      </c>
      <c r="AI124" s="36">
        <v>0</v>
      </c>
      <c r="AJ124" s="36">
        <v>1</v>
      </c>
      <c r="AK124" s="37">
        <v>1</v>
      </c>
      <c r="AL124" s="37">
        <v>1</v>
      </c>
      <c r="AM124" s="37">
        <v>1</v>
      </c>
      <c r="AN124" s="37">
        <v>1</v>
      </c>
      <c r="AO124" s="37">
        <v>1</v>
      </c>
      <c r="AP124" s="37">
        <v>1</v>
      </c>
      <c r="AQ124" s="37">
        <v>1</v>
      </c>
      <c r="AR124" s="37">
        <v>1</v>
      </c>
      <c r="AS124" s="37">
        <v>1</v>
      </c>
      <c r="AT124" s="37">
        <v>1</v>
      </c>
      <c r="AU124" s="37">
        <v>1</v>
      </c>
      <c r="AV124" s="37">
        <v>1</v>
      </c>
      <c r="AW124" s="37">
        <v>1</v>
      </c>
      <c r="AX124" s="37">
        <v>1</v>
      </c>
      <c r="AY124" s="37">
        <v>1</v>
      </c>
      <c r="AZ124" s="37">
        <v>1</v>
      </c>
      <c r="BA124" s="37">
        <v>1</v>
      </c>
      <c r="BB124" s="37">
        <v>1</v>
      </c>
      <c r="BC124" s="37">
        <v>1</v>
      </c>
      <c r="BD124" s="37">
        <v>1</v>
      </c>
      <c r="BE124" s="37">
        <v>1</v>
      </c>
      <c r="BF124" s="37">
        <v>1</v>
      </c>
      <c r="BG124" s="37">
        <v>1</v>
      </c>
      <c r="BH124" s="37"/>
      <c r="BI124" s="37"/>
      <c r="BJ124" s="37"/>
      <c r="BK124" s="37"/>
      <c r="BL124" s="37"/>
      <c r="BM124" s="33"/>
      <c r="BN124" s="35"/>
      <c r="BO124" s="35"/>
      <c r="BP124" s="35"/>
      <c r="BQ124" s="35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</row>
    <row r="125" spans="20:148" x14ac:dyDescent="0.25">
      <c r="T125" s="32"/>
      <c r="U125" s="33" t="s">
        <v>3</v>
      </c>
      <c r="V125" s="36"/>
      <c r="W125" s="36"/>
      <c r="X125" s="36"/>
      <c r="Y125" s="36"/>
      <c r="Z125" s="36"/>
      <c r="AA125" s="36">
        <v>0</v>
      </c>
      <c r="AB125" s="36">
        <v>1</v>
      </c>
      <c r="AC125" s="36">
        <v>0</v>
      </c>
      <c r="AD125" s="36">
        <v>1</v>
      </c>
      <c r="AE125" s="36">
        <v>1</v>
      </c>
      <c r="AF125" s="36">
        <v>0</v>
      </c>
      <c r="AG125" s="36">
        <v>1</v>
      </c>
      <c r="AH125" s="36">
        <v>1</v>
      </c>
      <c r="AI125" s="36">
        <v>1</v>
      </c>
      <c r="AJ125" s="36">
        <v>1</v>
      </c>
      <c r="AK125" s="37">
        <v>0</v>
      </c>
      <c r="AL125" s="37">
        <v>0</v>
      </c>
      <c r="AM125" s="37">
        <v>0</v>
      </c>
      <c r="AN125" s="37">
        <v>1</v>
      </c>
      <c r="AO125" s="37">
        <v>0</v>
      </c>
      <c r="AP125" s="37">
        <v>0</v>
      </c>
      <c r="AQ125" s="37"/>
      <c r="AR125" s="37"/>
      <c r="AS125" s="37"/>
      <c r="AT125" s="37">
        <v>1</v>
      </c>
      <c r="AU125" s="37">
        <v>1</v>
      </c>
      <c r="AV125" s="37"/>
      <c r="AW125" s="37"/>
      <c r="AX125" s="37">
        <v>1</v>
      </c>
      <c r="AY125" s="37"/>
      <c r="AZ125" s="37"/>
      <c r="BA125" s="37"/>
      <c r="BB125" s="37"/>
      <c r="BC125" s="37"/>
      <c r="BD125" s="37"/>
      <c r="BE125" s="37">
        <v>1</v>
      </c>
      <c r="BF125" s="37"/>
      <c r="BG125" s="37"/>
      <c r="BH125" s="37"/>
      <c r="BI125" s="37"/>
      <c r="BJ125" s="37"/>
      <c r="BK125" s="37"/>
      <c r="BL125" s="37"/>
      <c r="BM125" s="33"/>
      <c r="BN125" s="37"/>
      <c r="BO125" s="37"/>
      <c r="BP125" s="37"/>
      <c r="BQ125" s="37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</row>
    <row r="126" spans="20:148" x14ac:dyDescent="0.25">
      <c r="T126" s="32"/>
      <c r="U126" s="33" t="s">
        <v>2</v>
      </c>
      <c r="V126" s="36"/>
      <c r="W126" s="36"/>
      <c r="X126" s="36"/>
      <c r="Y126" s="36"/>
      <c r="Z126" s="36"/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3"/>
      <c r="BN126" s="37"/>
      <c r="BO126" s="37"/>
      <c r="BP126" s="37"/>
      <c r="BQ126" s="37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</row>
    <row r="127" spans="20:148" x14ac:dyDescent="0.25">
      <c r="T127" s="32"/>
      <c r="U127" s="33" t="s">
        <v>0</v>
      </c>
      <c r="V127" s="36"/>
      <c r="W127" s="36"/>
      <c r="X127" s="36"/>
      <c r="Y127" s="36"/>
      <c r="Z127" s="36"/>
      <c r="AA127" s="36">
        <v>0</v>
      </c>
      <c r="AB127" s="36">
        <v>1</v>
      </c>
      <c r="AC127" s="36">
        <v>0</v>
      </c>
      <c r="AD127" s="36">
        <v>0</v>
      </c>
      <c r="AE127" s="36">
        <v>0</v>
      </c>
      <c r="AF127" s="36">
        <v>1</v>
      </c>
      <c r="AG127" s="36">
        <v>0</v>
      </c>
      <c r="AH127" s="36">
        <v>1</v>
      </c>
      <c r="AI127" s="36">
        <v>1</v>
      </c>
      <c r="AJ127" s="36">
        <v>0</v>
      </c>
      <c r="AK127" s="37">
        <v>1</v>
      </c>
      <c r="AL127" s="37">
        <v>1</v>
      </c>
      <c r="AM127" s="37">
        <v>0</v>
      </c>
      <c r="AN127" s="37">
        <v>0</v>
      </c>
      <c r="AO127" s="37">
        <v>1</v>
      </c>
      <c r="AP127" s="37">
        <v>0</v>
      </c>
      <c r="AQ127" s="37">
        <v>1</v>
      </c>
      <c r="AR127" s="37"/>
      <c r="AS127" s="37"/>
      <c r="AT127" s="37">
        <v>1</v>
      </c>
      <c r="AU127" s="37"/>
      <c r="AV127" s="37"/>
      <c r="AW127" s="37"/>
      <c r="AX127" s="37"/>
      <c r="AY127" s="37"/>
      <c r="AZ127" s="37"/>
      <c r="BA127" s="37"/>
      <c r="BB127" s="37">
        <v>1</v>
      </c>
      <c r="BC127" s="37">
        <v>1</v>
      </c>
      <c r="BD127" s="37">
        <v>1</v>
      </c>
      <c r="BE127" s="37">
        <v>1</v>
      </c>
      <c r="BF127" s="37">
        <v>1</v>
      </c>
      <c r="BG127" s="37">
        <v>1</v>
      </c>
      <c r="BH127" s="37"/>
      <c r="BI127" s="37"/>
      <c r="BJ127" s="37"/>
      <c r="BK127" s="37"/>
      <c r="BL127" s="37"/>
      <c r="BM127" s="35"/>
      <c r="BN127" s="37"/>
      <c r="BO127" s="37"/>
      <c r="BP127" s="37"/>
      <c r="BQ127" s="37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</row>
    <row r="128" spans="20:148" x14ac:dyDescent="0.25">
      <c r="T128" s="32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7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7"/>
      <c r="BN128" s="37"/>
      <c r="BO128" s="37"/>
      <c r="BP128" s="37"/>
      <c r="BQ128" s="37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</row>
    <row r="129" spans="20:148" x14ac:dyDescent="0.25">
      <c r="T129" s="32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7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7"/>
      <c r="BN129" s="37"/>
      <c r="BO129" s="37"/>
      <c r="BP129" s="37"/>
      <c r="BQ129" s="37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</row>
    <row r="130" spans="20:148" x14ac:dyDescent="0.25">
      <c r="T130" s="32"/>
      <c r="U130" s="33" t="s">
        <v>16</v>
      </c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7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7"/>
      <c r="BN130" s="37"/>
      <c r="BO130" s="37"/>
      <c r="BP130" s="37"/>
      <c r="BQ130" s="37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</row>
    <row r="131" spans="20:148" x14ac:dyDescent="0.25">
      <c r="T131" s="32"/>
      <c r="U131" s="33"/>
      <c r="V131" s="35">
        <v>43101</v>
      </c>
      <c r="W131" s="35">
        <v>43132</v>
      </c>
      <c r="X131" s="35">
        <v>43160</v>
      </c>
      <c r="Y131" s="35">
        <v>43191</v>
      </c>
      <c r="Z131" s="35">
        <v>43221</v>
      </c>
      <c r="AA131" s="35">
        <v>43252</v>
      </c>
      <c r="AB131" s="35">
        <v>43282</v>
      </c>
      <c r="AC131" s="35">
        <v>43313</v>
      </c>
      <c r="AD131" s="35">
        <v>43344</v>
      </c>
      <c r="AE131" s="35">
        <v>43374</v>
      </c>
      <c r="AF131" s="35">
        <v>43405</v>
      </c>
      <c r="AG131" s="35">
        <v>43435</v>
      </c>
      <c r="AH131" s="35">
        <v>43466</v>
      </c>
      <c r="AI131" s="35">
        <v>43497</v>
      </c>
      <c r="AJ131" s="35">
        <v>43525</v>
      </c>
      <c r="AK131" s="35">
        <v>43556</v>
      </c>
      <c r="AL131" s="35">
        <v>43586</v>
      </c>
      <c r="AM131" s="35">
        <v>43617</v>
      </c>
      <c r="AN131" s="35">
        <v>43647</v>
      </c>
      <c r="AO131" s="35">
        <v>43678</v>
      </c>
      <c r="AP131" s="35">
        <v>43709</v>
      </c>
      <c r="AQ131" s="35">
        <v>43739</v>
      </c>
      <c r="AR131" s="35">
        <v>43770</v>
      </c>
      <c r="AS131" s="35">
        <v>43800</v>
      </c>
      <c r="AT131" s="35">
        <v>43831</v>
      </c>
      <c r="AU131" s="35">
        <v>43862</v>
      </c>
      <c r="AV131" s="35">
        <v>43891</v>
      </c>
      <c r="AW131" s="35">
        <v>43922</v>
      </c>
      <c r="AX131" s="35">
        <v>43952</v>
      </c>
      <c r="AY131" s="35">
        <v>43983</v>
      </c>
      <c r="AZ131" s="35">
        <v>44013</v>
      </c>
      <c r="BA131" s="35">
        <v>44227</v>
      </c>
      <c r="BB131" s="35">
        <v>44228</v>
      </c>
      <c r="BC131" s="35">
        <v>44256</v>
      </c>
      <c r="BD131" s="35">
        <v>44287</v>
      </c>
      <c r="BE131" s="35">
        <v>44317</v>
      </c>
      <c r="BF131" s="35">
        <v>44348</v>
      </c>
      <c r="BG131" s="35">
        <v>44378</v>
      </c>
      <c r="BH131" s="35">
        <v>44409</v>
      </c>
      <c r="BI131" s="35">
        <v>44440</v>
      </c>
      <c r="BJ131" s="35">
        <v>44470</v>
      </c>
      <c r="BK131" s="35">
        <v>44501</v>
      </c>
      <c r="BL131" s="35">
        <v>44531</v>
      </c>
      <c r="BM131" s="37"/>
      <c r="BN131" s="37"/>
      <c r="BO131" s="37"/>
      <c r="BP131" s="37"/>
      <c r="BQ131" s="37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</row>
    <row r="132" spans="20:148" x14ac:dyDescent="0.25">
      <c r="T132" s="32"/>
      <c r="U132" s="33" t="s">
        <v>12</v>
      </c>
      <c r="V132" s="36"/>
      <c r="W132" s="36"/>
      <c r="X132" s="36"/>
      <c r="Y132" s="36"/>
      <c r="Z132" s="36"/>
      <c r="AA132" s="36">
        <v>0.77</v>
      </c>
      <c r="AB132" s="36">
        <v>0.6</v>
      </c>
      <c r="AC132" s="36">
        <v>0.45</v>
      </c>
      <c r="AD132" s="36">
        <v>0.38</v>
      </c>
      <c r="AE132" s="36">
        <v>0.3</v>
      </c>
      <c r="AF132" s="36">
        <v>0.24</v>
      </c>
      <c r="AG132" s="37">
        <v>0.4030465212021408</v>
      </c>
      <c r="AH132" s="37">
        <v>0.31591530054644806</v>
      </c>
      <c r="AI132" s="37">
        <v>0.23397913561847988</v>
      </c>
      <c r="AJ132" s="36">
        <v>0.3271285763529817</v>
      </c>
      <c r="AK132" s="37">
        <v>0.27002023706273487</v>
      </c>
      <c r="AL132" s="37">
        <v>0.2094201063560395</v>
      </c>
      <c r="AM132" s="37">
        <v>0.20937944102321174</v>
      </c>
      <c r="AN132" s="37">
        <v>0.25911026975863699</v>
      </c>
      <c r="AO132" s="37">
        <v>0.19321533923303835</v>
      </c>
      <c r="AP132" s="37">
        <v>0.19684542586750789</v>
      </c>
      <c r="AQ132" s="37">
        <v>0.20580964153275649</v>
      </c>
      <c r="AR132" s="37">
        <v>0.20738023305999137</v>
      </c>
      <c r="AS132" s="37">
        <v>0.34043173862310383</v>
      </c>
      <c r="AT132" s="37">
        <v>0.2955043859649123</v>
      </c>
      <c r="AU132" s="37">
        <v>0.28008874098724346</v>
      </c>
      <c r="AV132" s="37">
        <v>0.26836492890995262</v>
      </c>
      <c r="AW132" s="37">
        <v>0.25889266934735539</v>
      </c>
      <c r="AX132" s="37">
        <v>0.2501609787508049</v>
      </c>
      <c r="AY132" s="37">
        <v>0.19689836610357242</v>
      </c>
      <c r="AZ132" s="37">
        <v>0.15976482617586912</v>
      </c>
      <c r="BA132" s="37">
        <v>0.85624999999999996</v>
      </c>
      <c r="BB132" s="37">
        <v>0.75591494459418984</v>
      </c>
      <c r="BC132" s="37">
        <v>0.63540669856459331</v>
      </c>
      <c r="BD132" s="37">
        <v>0.50032743942370661</v>
      </c>
      <c r="BE132" s="37">
        <v>0.34868863483523871</v>
      </c>
      <c r="BF132" s="37">
        <v>0.23748834317687287</v>
      </c>
      <c r="BG132" s="37">
        <v>0.20411871592973954</v>
      </c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</row>
    <row r="133" spans="20:148" x14ac:dyDescent="0.25">
      <c r="T133" s="32"/>
      <c r="U133" s="33" t="s">
        <v>9</v>
      </c>
      <c r="V133" s="36"/>
      <c r="W133" s="36"/>
      <c r="X133" s="36"/>
      <c r="Y133" s="36"/>
      <c r="Z133" s="36"/>
      <c r="AA133" s="36">
        <v>0.69</v>
      </c>
      <c r="AB133" s="36">
        <v>0.64</v>
      </c>
      <c r="AC133" s="36">
        <v>0.57999999999999996</v>
      </c>
      <c r="AD133" s="36">
        <v>0.55000000000000004</v>
      </c>
      <c r="AE133" s="36">
        <v>0.49</v>
      </c>
      <c r="AF133" s="36">
        <v>0.42</v>
      </c>
      <c r="AG133" s="37">
        <v>0.63919052319842051</v>
      </c>
      <c r="AH133" s="37">
        <v>0.52075812274368227</v>
      </c>
      <c r="AI133" s="37">
        <v>0.41962421711899789</v>
      </c>
      <c r="AJ133" s="36">
        <v>0.60580708661417326</v>
      </c>
      <c r="AK133" s="37">
        <v>0.50872483221476505</v>
      </c>
      <c r="AL133" s="37">
        <v>0.38844028899277516</v>
      </c>
      <c r="AM133" s="37">
        <v>0.38559508124725517</v>
      </c>
      <c r="AN133" s="37">
        <v>0.40671483212919679</v>
      </c>
      <c r="AO133" s="37">
        <v>0.31689571544058204</v>
      </c>
      <c r="AP133" s="37">
        <v>0.2838392124692371</v>
      </c>
      <c r="AQ133" s="37">
        <v>0.26779252110977081</v>
      </c>
      <c r="AR133" s="37">
        <v>0.27521092808356767</v>
      </c>
      <c r="AS133" s="37">
        <v>0.45551894563426687</v>
      </c>
      <c r="AT133" s="37">
        <v>0.42910587355031798</v>
      </c>
      <c r="AU133" s="37">
        <v>0.37675213675213676</v>
      </c>
      <c r="AV133" s="37">
        <v>0.34195872911889946</v>
      </c>
      <c r="AW133" s="37">
        <v>0.33130699088145898</v>
      </c>
      <c r="AX133" s="37">
        <v>0.31562280084447575</v>
      </c>
      <c r="AY133" s="37">
        <v>0.28942486085343228</v>
      </c>
      <c r="AZ133" s="37">
        <v>0.22908842608398772</v>
      </c>
      <c r="BA133" s="37">
        <v>0.82288828337874664</v>
      </c>
      <c r="BB133" s="37">
        <v>0.73837689133425033</v>
      </c>
      <c r="BC133" s="37">
        <v>0.64222468179302716</v>
      </c>
      <c r="BD133" s="37">
        <v>0.54820415879017015</v>
      </c>
      <c r="BE133" s="37">
        <v>0.44546934346174716</v>
      </c>
      <c r="BF133" s="37">
        <v>0.35477892507280911</v>
      </c>
      <c r="BG133" s="37">
        <v>0.32413060791080434</v>
      </c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</row>
    <row r="134" spans="20:148" x14ac:dyDescent="0.25">
      <c r="T134" s="32"/>
      <c r="U134" s="33" t="s">
        <v>11</v>
      </c>
      <c r="V134" s="36"/>
      <c r="W134" s="36"/>
      <c r="X134" s="36"/>
      <c r="Y134" s="36"/>
      <c r="Z134" s="36"/>
      <c r="AA134" s="36">
        <v>0.42</v>
      </c>
      <c r="AB134" s="36">
        <v>0.39</v>
      </c>
      <c r="AC134" s="36">
        <v>0.35</v>
      </c>
      <c r="AD134" s="36">
        <v>0.33</v>
      </c>
      <c r="AE134" s="36">
        <v>0.31</v>
      </c>
      <c r="AF134" s="36">
        <v>0.28000000000000003</v>
      </c>
      <c r="AG134" s="37">
        <v>0.38325281803542671</v>
      </c>
      <c r="AH134" s="37">
        <v>0.36737692872887584</v>
      </c>
      <c r="AI134" s="37">
        <v>0.29918032786885246</v>
      </c>
      <c r="AJ134" s="36">
        <v>0.33244857332448574</v>
      </c>
      <c r="AK134" s="37">
        <v>0.30839975475168607</v>
      </c>
      <c r="AL134" s="37">
        <v>0.2672018348623853</v>
      </c>
      <c r="AM134" s="37">
        <v>0.25818777292576417</v>
      </c>
      <c r="AN134" s="37">
        <v>0.32657657657657657</v>
      </c>
      <c r="AO134" s="37">
        <v>0.27247807017543857</v>
      </c>
      <c r="AP134" s="37">
        <v>0.24245423057892132</v>
      </c>
      <c r="AQ134" s="37">
        <v>0.26989079563182528</v>
      </c>
      <c r="AR134" s="37">
        <v>0.27749287749287749</v>
      </c>
      <c r="AS134" s="37">
        <v>0.33167701863354038</v>
      </c>
      <c r="AT134" s="37">
        <v>0.31628532974427992</v>
      </c>
      <c r="AU134" s="37">
        <v>0.30927835051546393</v>
      </c>
      <c r="AV134" s="37">
        <v>0.2953451043338684</v>
      </c>
      <c r="AW134" s="37">
        <v>0.25321888412017168</v>
      </c>
      <c r="AX134" s="37">
        <v>0.22455089820359281</v>
      </c>
      <c r="AY134" s="37">
        <v>0.22348484848484848</v>
      </c>
      <c r="AZ134" s="37">
        <v>0.18137254901960784</v>
      </c>
      <c r="BA134" s="37">
        <v>0.8125</v>
      </c>
      <c r="BB134" s="37">
        <v>0.73333333333333328</v>
      </c>
      <c r="BC134" s="37">
        <v>0.53846153846153844</v>
      </c>
      <c r="BD134" s="37">
        <v>0.5</v>
      </c>
      <c r="BE134" s="37">
        <v>0.4375</v>
      </c>
      <c r="BF134" s="37">
        <v>0.26470588235294118</v>
      </c>
      <c r="BG134" s="37">
        <v>0.10679611650485436</v>
      </c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</row>
    <row r="135" spans="20:148" x14ac:dyDescent="0.25">
      <c r="T135" s="32"/>
      <c r="U135" s="33" t="s">
        <v>10</v>
      </c>
      <c r="V135" s="36"/>
      <c r="W135" s="36"/>
      <c r="X135" s="36"/>
      <c r="Y135" s="36"/>
      <c r="Z135" s="33"/>
      <c r="AA135" s="36">
        <v>0.32</v>
      </c>
      <c r="AB135" s="36">
        <v>0.73</v>
      </c>
      <c r="AC135" s="36">
        <v>0.26</v>
      </c>
      <c r="AD135" s="36">
        <v>0.22</v>
      </c>
      <c r="AE135" s="36">
        <v>0.19</v>
      </c>
      <c r="AF135" s="36">
        <v>0.17</v>
      </c>
      <c r="AG135" s="37">
        <v>0.23539232053422371</v>
      </c>
      <c r="AH135" s="37">
        <v>0.21070234113712374</v>
      </c>
      <c r="AI135" s="37">
        <v>0.17018072289156627</v>
      </c>
      <c r="AJ135" s="36">
        <v>0.20775193798449612</v>
      </c>
      <c r="AK135" s="37">
        <v>0.19910179640718562</v>
      </c>
      <c r="AL135" s="37">
        <v>0.17477203647416414</v>
      </c>
      <c r="AM135" s="37">
        <v>0.17607526881720431</v>
      </c>
      <c r="AN135" s="37">
        <v>0.2441860465116279</v>
      </c>
      <c r="AO135" s="37">
        <v>0.21366594360086769</v>
      </c>
      <c r="AP135" s="37">
        <v>0.22373949579831934</v>
      </c>
      <c r="AQ135" s="37">
        <v>0.23298969072164949</v>
      </c>
      <c r="AR135" s="37">
        <v>0.22394220846233232</v>
      </c>
      <c r="AS135" s="37">
        <v>0.30871003307607497</v>
      </c>
      <c r="AT135" s="37">
        <v>0.28210757409440174</v>
      </c>
      <c r="AU135" s="37">
        <v>0.25541619156214368</v>
      </c>
      <c r="AV135" s="37">
        <v>0.23690205011389523</v>
      </c>
      <c r="AW135" s="37">
        <v>0.22743259085580306</v>
      </c>
      <c r="AX135" s="37">
        <v>0.22711058263971462</v>
      </c>
      <c r="AY135" s="37">
        <v>0.21198668146503885</v>
      </c>
      <c r="AZ135" s="37">
        <v>0.16513761467889909</v>
      </c>
      <c r="BA135" s="37">
        <v>0.85353535353535348</v>
      </c>
      <c r="BB135" s="37">
        <v>0.74066599394550958</v>
      </c>
      <c r="BC135" s="37">
        <v>0.61665053242981605</v>
      </c>
      <c r="BD135" s="37">
        <v>0.50507848568790392</v>
      </c>
      <c r="BE135" s="37">
        <v>0.38122605363984674</v>
      </c>
      <c r="BF135" s="37">
        <v>0.27394807520143238</v>
      </c>
      <c r="BG135" s="37">
        <v>0.23609923011120615</v>
      </c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</row>
    <row r="136" spans="20:148" x14ac:dyDescent="0.25">
      <c r="T136" s="32"/>
      <c r="U136" s="33" t="s">
        <v>8</v>
      </c>
      <c r="V136" s="36"/>
      <c r="W136" s="36"/>
      <c r="X136" s="36"/>
      <c r="Y136" s="36"/>
      <c r="Z136" s="36"/>
      <c r="AA136" s="36">
        <v>0.81</v>
      </c>
      <c r="AB136" s="36">
        <v>0.67</v>
      </c>
      <c r="AC136" s="36">
        <v>0.63</v>
      </c>
      <c r="AD136" s="36">
        <v>0.53</v>
      </c>
      <c r="AE136" s="36">
        <v>0.44</v>
      </c>
      <c r="AF136" s="36">
        <v>0.35</v>
      </c>
      <c r="AG136" s="37">
        <v>0.36453674121405749</v>
      </c>
      <c r="AH136" s="37">
        <v>0.3059250302297461</v>
      </c>
      <c r="AI136" s="37">
        <v>0.26110790536641659</v>
      </c>
      <c r="AJ136" s="36">
        <v>0.32369758576874208</v>
      </c>
      <c r="AK136" s="37">
        <v>0.28100890207715135</v>
      </c>
      <c r="AL136" s="37">
        <v>0.23935389133627019</v>
      </c>
      <c r="AM136" s="37">
        <v>0.24686940966010734</v>
      </c>
      <c r="AN136" s="37">
        <v>0.31238273921200749</v>
      </c>
      <c r="AO136" s="37">
        <v>0.27009850651414047</v>
      </c>
      <c r="AP136" s="37">
        <v>0.27974167233174713</v>
      </c>
      <c r="AQ136" s="37">
        <v>0.28802816901408451</v>
      </c>
      <c r="AR136" s="37">
        <v>0.29135705905357839</v>
      </c>
      <c r="AS136" s="37">
        <v>0.46463414634146344</v>
      </c>
      <c r="AT136" s="37">
        <v>0.40772288472458829</v>
      </c>
      <c r="AU136" s="37">
        <v>0.34174553101997895</v>
      </c>
      <c r="AV136" s="37">
        <v>0.30201342281879195</v>
      </c>
      <c r="AW136" s="37">
        <v>0.26580310880829017</v>
      </c>
      <c r="AX136" s="37">
        <v>0.23997970573313038</v>
      </c>
      <c r="AY136" s="37">
        <v>0.23058133854421103</v>
      </c>
      <c r="AZ136" s="37">
        <v>0.19310344827586207</v>
      </c>
      <c r="BA136" s="37">
        <v>0.87221189591078063</v>
      </c>
      <c r="BB136" s="37">
        <v>0.75978647686832745</v>
      </c>
      <c r="BC136" s="37">
        <v>0.6438983756768013</v>
      </c>
      <c r="BD136" s="37">
        <v>0.5327142254115661</v>
      </c>
      <c r="BE136" s="37">
        <v>0.41036356038445465</v>
      </c>
      <c r="BF136" s="37">
        <v>0.2924416303917689</v>
      </c>
      <c r="BG136" s="37">
        <v>0.23820224719101124</v>
      </c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</row>
    <row r="137" spans="20:148" x14ac:dyDescent="0.25">
      <c r="T137" s="32"/>
      <c r="U137" s="33" t="s">
        <v>7</v>
      </c>
      <c r="V137" s="36"/>
      <c r="W137" s="36"/>
      <c r="X137" s="36"/>
      <c r="Y137" s="36"/>
      <c r="Z137" s="36"/>
      <c r="AA137" s="36">
        <v>0.83</v>
      </c>
      <c r="AB137" s="36">
        <v>0.36</v>
      </c>
      <c r="AC137" s="36">
        <v>0.52</v>
      </c>
      <c r="AD137" s="36">
        <v>0.42</v>
      </c>
      <c r="AE137" s="36">
        <v>0.28999999999999998</v>
      </c>
      <c r="AF137" s="36">
        <v>0.19</v>
      </c>
      <c r="AG137" s="37">
        <v>0.22</v>
      </c>
      <c r="AH137" s="37">
        <v>0.17659137577002054</v>
      </c>
      <c r="AI137" s="37">
        <v>0.1195840554592721</v>
      </c>
      <c r="AJ137" s="36">
        <v>0.19424460431654678</v>
      </c>
      <c r="AK137" s="37">
        <v>0.16666666666666666</v>
      </c>
      <c r="AL137" s="37">
        <v>0.12774193548387097</v>
      </c>
      <c r="AM137" s="37">
        <v>0.13106796116504854</v>
      </c>
      <c r="AN137" s="37">
        <v>0.14000000000000001</v>
      </c>
      <c r="AO137" s="37">
        <v>0.11764705882352941</v>
      </c>
      <c r="AP137" s="37">
        <v>0.14537444933920704</v>
      </c>
      <c r="AQ137" s="37">
        <v>0.15730337078651685</v>
      </c>
      <c r="AR137" s="37">
        <v>0.19166666666666668</v>
      </c>
      <c r="AS137" s="37">
        <v>0.27906976744186046</v>
      </c>
      <c r="AT137" s="37">
        <v>0.27058823529411763</v>
      </c>
      <c r="AU137" s="37">
        <v>0.25555555555555554</v>
      </c>
      <c r="AV137" s="37">
        <v>0.24</v>
      </c>
      <c r="AW137" s="37">
        <v>0.26373626373626374</v>
      </c>
      <c r="AX137" s="37">
        <v>0.3</v>
      </c>
      <c r="AY137" s="37">
        <v>0.28735632183908044</v>
      </c>
      <c r="AZ137" s="37">
        <v>0.2441860465116279</v>
      </c>
      <c r="BA137" s="37">
        <v>0.72727272727272729</v>
      </c>
      <c r="BB137" s="37">
        <v>0.5</v>
      </c>
      <c r="BC137" s="37">
        <v>0.42857142857142855</v>
      </c>
      <c r="BD137" s="37">
        <v>0.18181818181818182</v>
      </c>
      <c r="BE137" s="37">
        <v>0.16666666666666666</v>
      </c>
      <c r="BF137" s="37">
        <v>0.14285714285714285</v>
      </c>
      <c r="BG137" s="37">
        <v>0.15</v>
      </c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</row>
    <row r="138" spans="20:148" x14ac:dyDescent="0.25">
      <c r="T138" s="32"/>
      <c r="U138" s="33" t="s">
        <v>6</v>
      </c>
      <c r="V138" s="36"/>
      <c r="W138" s="36"/>
      <c r="X138" s="36"/>
      <c r="Y138" s="36"/>
      <c r="Z138" s="36"/>
      <c r="AA138" s="36">
        <v>0.48</v>
      </c>
      <c r="AB138" s="36">
        <v>0.46</v>
      </c>
      <c r="AC138" s="36">
        <v>0.27</v>
      </c>
      <c r="AD138" s="36">
        <v>0.23</v>
      </c>
      <c r="AE138" s="36">
        <v>0.18</v>
      </c>
      <c r="AF138" s="36">
        <v>0.15</v>
      </c>
      <c r="AG138" s="37">
        <v>0.1703056768558952</v>
      </c>
      <c r="AH138" s="37">
        <v>0.14073071718538566</v>
      </c>
      <c r="AI138" s="37">
        <v>0.11779448621553884</v>
      </c>
      <c r="AJ138" s="36">
        <v>0.13658536585365855</v>
      </c>
      <c r="AK138" s="37">
        <v>0.11337868480725624</v>
      </c>
      <c r="AL138" s="37">
        <v>8.790072388831438E-2</v>
      </c>
      <c r="AM138" s="37">
        <v>8.2364341085271311E-2</v>
      </c>
      <c r="AN138" s="37">
        <v>0.11794871794871795</v>
      </c>
      <c r="AO138" s="37">
        <v>9.5283018867924535E-2</v>
      </c>
      <c r="AP138" s="37">
        <v>0.10213143872113677</v>
      </c>
      <c r="AQ138" s="37">
        <v>0.10195035460992907</v>
      </c>
      <c r="AR138" s="37">
        <v>0.10622009569377991</v>
      </c>
      <c r="AS138" s="37">
        <v>0.1718931475029036</v>
      </c>
      <c r="AT138" s="37">
        <v>0.1616052060737527</v>
      </c>
      <c r="AU138" s="37">
        <v>0.15142276422764228</v>
      </c>
      <c r="AV138" s="37">
        <v>0.15160075329566855</v>
      </c>
      <c r="AW138" s="37">
        <v>0.1487603305785124</v>
      </c>
      <c r="AX138" s="37">
        <v>0.15758176412289396</v>
      </c>
      <c r="AY138" s="37">
        <v>0.15143120960295475</v>
      </c>
      <c r="AZ138" s="37">
        <v>0.12807463952502121</v>
      </c>
      <c r="BA138" s="37">
        <v>0.84382022471910112</v>
      </c>
      <c r="BB138" s="37">
        <v>0.72663551401869164</v>
      </c>
      <c r="BC138" s="37">
        <v>0.56269113149847094</v>
      </c>
      <c r="BD138" s="37">
        <v>0.45410628019323673</v>
      </c>
      <c r="BE138" s="37">
        <v>0.32466281310211947</v>
      </c>
      <c r="BF138" s="37">
        <v>0.22050816696914702</v>
      </c>
      <c r="BG138" s="37">
        <v>0.18589211618257262</v>
      </c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</row>
    <row r="139" spans="20:148" x14ac:dyDescent="0.25">
      <c r="T139" s="32"/>
      <c r="U139" s="33" t="s">
        <v>5</v>
      </c>
      <c r="V139" s="36"/>
      <c r="W139" s="36"/>
      <c r="X139" s="36"/>
      <c r="Y139" s="36"/>
      <c r="Z139" s="36"/>
      <c r="AA139" s="36">
        <v>0.53</v>
      </c>
      <c r="AB139" s="36">
        <v>0.47</v>
      </c>
      <c r="AC139" s="36">
        <v>0.38</v>
      </c>
      <c r="AD139" s="36">
        <v>0.33</v>
      </c>
      <c r="AE139" s="36">
        <v>0.27</v>
      </c>
      <c r="AF139" s="36">
        <v>0.21</v>
      </c>
      <c r="AG139" s="37">
        <v>0.29026730637422893</v>
      </c>
      <c r="AH139" s="37">
        <v>0.24669795873812903</v>
      </c>
      <c r="AI139" s="37">
        <v>0.21088806458651538</v>
      </c>
      <c r="AJ139" s="36">
        <v>0.272483378047358</v>
      </c>
      <c r="AK139" s="37">
        <v>0.24188920768042374</v>
      </c>
      <c r="AL139" s="37">
        <v>0.20912052117263843</v>
      </c>
      <c r="AM139" s="37">
        <v>0.21894618834080717</v>
      </c>
      <c r="AN139" s="37">
        <v>0.26734834558823528</v>
      </c>
      <c r="AO139" s="37">
        <v>0.22554890219560877</v>
      </c>
      <c r="AP139" s="37">
        <v>0.22074468085106383</v>
      </c>
      <c r="AQ139" s="37">
        <v>0.24291626870423433</v>
      </c>
      <c r="AR139" s="37">
        <v>0.23258043895163008</v>
      </c>
      <c r="AS139" s="37">
        <v>0.29990714948932218</v>
      </c>
      <c r="AT139" s="37">
        <v>0.2865156418554477</v>
      </c>
      <c r="AU139" s="37">
        <v>0.27243793761935076</v>
      </c>
      <c r="AV139" s="37">
        <v>0.25702393340270552</v>
      </c>
      <c r="AW139" s="37">
        <v>0.24950711938663747</v>
      </c>
      <c r="AX139" s="37">
        <v>0.24109682557742632</v>
      </c>
      <c r="AY139" s="37">
        <v>0.23098913664951401</v>
      </c>
      <c r="AZ139" s="37">
        <v>0.19288061336254109</v>
      </c>
      <c r="BA139" s="37">
        <v>0.86067339303933799</v>
      </c>
      <c r="BB139" s="37">
        <v>0.77279521674140506</v>
      </c>
      <c r="BC139" s="37">
        <v>0.62810190801808752</v>
      </c>
      <c r="BD139" s="37">
        <v>0.51681472081218272</v>
      </c>
      <c r="BE139" s="37">
        <v>0.41591797907197969</v>
      </c>
      <c r="BF139" s="37">
        <v>0.29003208777559258</v>
      </c>
      <c r="BG139" s="37">
        <v>0.24933372816108973</v>
      </c>
      <c r="BH139" s="37"/>
      <c r="BI139" s="37"/>
      <c r="BJ139" s="37"/>
      <c r="BK139" s="37"/>
      <c r="BL139" s="37"/>
      <c r="BM139" s="37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</row>
    <row r="140" spans="20:148" x14ac:dyDescent="0.25">
      <c r="T140" s="32"/>
      <c r="U140" s="33" t="s">
        <v>4</v>
      </c>
      <c r="V140" s="36"/>
      <c r="W140" s="36"/>
      <c r="X140" s="36"/>
      <c r="Y140" s="36"/>
      <c r="Z140" s="36"/>
      <c r="AA140" s="36">
        <v>0.55000000000000004</v>
      </c>
      <c r="AB140" s="36">
        <v>0.35</v>
      </c>
      <c r="AC140" s="36">
        <v>0.39</v>
      </c>
      <c r="AD140" s="36">
        <v>0.34</v>
      </c>
      <c r="AE140" s="36">
        <v>0.32</v>
      </c>
      <c r="AF140" s="36">
        <v>0.28999999999999998</v>
      </c>
      <c r="AG140" s="37">
        <v>0.42763744427934619</v>
      </c>
      <c r="AH140" s="37">
        <v>0.35308119545093891</v>
      </c>
      <c r="AI140" s="37">
        <v>0.28101644245142005</v>
      </c>
      <c r="AJ140" s="36">
        <v>0.36472836472836473</v>
      </c>
      <c r="AK140" s="37">
        <v>0.31563050591492575</v>
      </c>
      <c r="AL140" s="37">
        <v>0.25027883113986171</v>
      </c>
      <c r="AM140" s="37">
        <v>0.25124972831993048</v>
      </c>
      <c r="AN140" s="37">
        <v>0.32380732887762159</v>
      </c>
      <c r="AO140" s="37">
        <v>0.25488530161427359</v>
      </c>
      <c r="AP140" s="37">
        <v>0.25837018319646243</v>
      </c>
      <c r="AQ140" s="37">
        <v>0.26781725888324875</v>
      </c>
      <c r="AR140" s="37">
        <v>0.25658945686900958</v>
      </c>
      <c r="AS140" s="37">
        <v>0.33831325301204818</v>
      </c>
      <c r="AT140" s="37">
        <v>0.31013685919740197</v>
      </c>
      <c r="AU140" s="37">
        <v>0.29102533743784037</v>
      </c>
      <c r="AV140" s="37">
        <v>0.27819905213270141</v>
      </c>
      <c r="AW140" s="37">
        <v>0.27680552132117325</v>
      </c>
      <c r="AX140" s="37">
        <v>0.26370409792442789</v>
      </c>
      <c r="AY140" s="37">
        <v>0.25731936610260542</v>
      </c>
      <c r="AZ140" s="37">
        <v>0.22759562841530054</v>
      </c>
      <c r="BA140" s="37">
        <v>0.91495303376491499</v>
      </c>
      <c r="BB140" s="37">
        <v>0.83474034279866971</v>
      </c>
      <c r="BC140" s="37">
        <v>0.70092098885118759</v>
      </c>
      <c r="BD140" s="37">
        <v>0.58631921824104238</v>
      </c>
      <c r="BE140" s="37"/>
      <c r="BF140" s="37">
        <v>0.37090834697217678</v>
      </c>
      <c r="BG140" s="37">
        <v>0.25527466261167081</v>
      </c>
      <c r="BH140" s="37"/>
      <c r="BI140" s="37"/>
      <c r="BJ140" s="37"/>
      <c r="BK140" s="37"/>
      <c r="BL140" s="37"/>
      <c r="BM140" s="37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</row>
    <row r="141" spans="20:148" x14ac:dyDescent="0.25">
      <c r="T141" s="32"/>
      <c r="U141" s="33" t="s">
        <v>64</v>
      </c>
      <c r="V141" s="36"/>
      <c r="W141" s="36"/>
      <c r="X141" s="36"/>
      <c r="Y141" s="36"/>
      <c r="Z141" s="36"/>
      <c r="AA141" s="36">
        <v>0</v>
      </c>
      <c r="AB141" s="36">
        <v>0</v>
      </c>
      <c r="AC141" s="36">
        <v>0</v>
      </c>
      <c r="AD141" s="36">
        <v>0</v>
      </c>
      <c r="AE141" s="36">
        <v>0</v>
      </c>
      <c r="AF141" s="36">
        <v>0</v>
      </c>
      <c r="AG141" s="37">
        <v>0</v>
      </c>
      <c r="AH141" s="37">
        <v>0.27</v>
      </c>
      <c r="AI141" s="37">
        <v>0.21</v>
      </c>
      <c r="AJ141" s="36">
        <v>0.23604060913705585</v>
      </c>
      <c r="AK141" s="37">
        <v>0.22519083969465647</v>
      </c>
      <c r="AL141" s="37">
        <v>0.24489795918367346</v>
      </c>
      <c r="AM141" s="37">
        <v>0.27515723270440251</v>
      </c>
      <c r="AN141" s="37">
        <v>0.1853997682502897</v>
      </c>
      <c r="AO141" s="37">
        <v>0.18362573099415205</v>
      </c>
      <c r="AP141" s="37">
        <v>0.30779220779220778</v>
      </c>
      <c r="AQ141" s="37">
        <v>0.51017811704834604</v>
      </c>
      <c r="AR141" s="37">
        <v>0.49017038007863695</v>
      </c>
      <c r="AS141" s="37">
        <v>0.50436953807740326</v>
      </c>
      <c r="AT141" s="37"/>
      <c r="AU141" s="37"/>
      <c r="AV141" s="37"/>
      <c r="AW141" s="37"/>
      <c r="AX141" s="37"/>
      <c r="AY141" s="37"/>
      <c r="AZ141" s="37"/>
      <c r="BA141" s="37"/>
      <c r="BB141" s="37">
        <v>0.734375</v>
      </c>
      <c r="BC141" s="37">
        <v>0.66153846153846152</v>
      </c>
      <c r="BD141" s="37">
        <v>0.52054794520547942</v>
      </c>
      <c r="BE141" s="37">
        <v>0.47393599472121412</v>
      </c>
      <c r="BF141" s="37">
        <v>0.24299065420560748</v>
      </c>
      <c r="BG141" s="37">
        <v>0.13698630136986301</v>
      </c>
      <c r="BH141" s="37"/>
      <c r="BI141" s="37"/>
      <c r="BJ141" s="37"/>
      <c r="BK141" s="37"/>
      <c r="BL141" s="37"/>
      <c r="BM141" s="37"/>
      <c r="BN141" s="35"/>
      <c r="BO141" s="35"/>
      <c r="BP141" s="35"/>
      <c r="BQ141" s="35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</row>
    <row r="142" spans="20:148" x14ac:dyDescent="0.25">
      <c r="T142" s="32"/>
      <c r="U142" s="33" t="s">
        <v>38</v>
      </c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7"/>
      <c r="AH142" s="37">
        <v>0.28000000000000003</v>
      </c>
      <c r="AI142" s="37">
        <v>0.25</v>
      </c>
      <c r="AJ142" s="36">
        <v>0.50897226753670477</v>
      </c>
      <c r="AK142" s="37">
        <v>0.42768079800498754</v>
      </c>
      <c r="AL142" s="37">
        <v>0.38035527690700105</v>
      </c>
      <c r="AM142" s="37">
        <v>0.41903019213174747</v>
      </c>
      <c r="AN142" s="37">
        <v>0.50934995547640249</v>
      </c>
      <c r="AO142" s="37">
        <v>0.41834061135371181</v>
      </c>
      <c r="AP142" s="37">
        <v>0.39723661485319517</v>
      </c>
      <c r="AQ142" s="37">
        <v>0.41428571428571431</v>
      </c>
      <c r="AR142" s="37">
        <v>0.36850921273031828</v>
      </c>
      <c r="AS142" s="37">
        <v>0.61334745762711862</v>
      </c>
      <c r="AT142" s="37">
        <v>0.55384615384615388</v>
      </c>
      <c r="AU142" s="37">
        <v>0.51147842056932968</v>
      </c>
      <c r="AV142" s="37">
        <v>0.46724890829694321</v>
      </c>
      <c r="AW142" s="37">
        <v>0.42222222222222222</v>
      </c>
      <c r="AX142" s="37">
        <v>0.38998035363457761</v>
      </c>
      <c r="AY142" s="37">
        <v>0.3472348141432457</v>
      </c>
      <c r="AZ142" s="37">
        <v>0.29437609841827767</v>
      </c>
      <c r="BA142" s="37">
        <v>0.8666666666666667</v>
      </c>
      <c r="BB142" s="37">
        <v>0.76988636363636365</v>
      </c>
      <c r="BC142" s="37">
        <v>0.65864939870490291</v>
      </c>
      <c r="BD142" s="37">
        <v>0.53638814016172509</v>
      </c>
      <c r="BE142" s="37">
        <v>0.40356564019448948</v>
      </c>
      <c r="BF142" s="37">
        <v>0.33</v>
      </c>
      <c r="BG142" s="37">
        <v>0.27708006279434849</v>
      </c>
      <c r="BH142" s="37"/>
      <c r="BI142" s="37"/>
      <c r="BJ142" s="37"/>
      <c r="BK142" s="37"/>
      <c r="BL142" s="37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</row>
    <row r="143" spans="20:148" x14ac:dyDescent="0.25">
      <c r="T143" s="32"/>
      <c r="U143" s="33" t="s">
        <v>3</v>
      </c>
      <c r="V143" s="36"/>
      <c r="W143" s="36"/>
      <c r="X143" s="36"/>
      <c r="Y143" s="36"/>
      <c r="Z143" s="36"/>
      <c r="AA143" s="36">
        <v>0.4</v>
      </c>
      <c r="AB143" s="36">
        <v>0.6</v>
      </c>
      <c r="AC143" s="36">
        <v>0.31</v>
      </c>
      <c r="AD143" s="36">
        <v>0.28000000000000003</v>
      </c>
      <c r="AE143" s="36">
        <v>0.23</v>
      </c>
      <c r="AF143" s="36">
        <v>0.19</v>
      </c>
      <c r="AG143" s="37">
        <v>0.25710419485791608</v>
      </c>
      <c r="AH143" s="37">
        <v>0.24276729559748428</v>
      </c>
      <c r="AI143" s="37">
        <v>0.21954161640530759</v>
      </c>
      <c r="AJ143" s="36">
        <v>0.30106257378984652</v>
      </c>
      <c r="AK143" s="37">
        <v>0.27293577981651373</v>
      </c>
      <c r="AL143" s="37">
        <v>0.24968944099378881</v>
      </c>
      <c r="AM143" s="37">
        <v>0.30650887573964497</v>
      </c>
      <c r="AN143" s="37">
        <v>0.36678200692041524</v>
      </c>
      <c r="AO143" s="37">
        <v>0.31140350877192985</v>
      </c>
      <c r="AP143" s="37">
        <v>0.28765690376569036</v>
      </c>
      <c r="AQ143" s="37">
        <v>0.2651209677419355</v>
      </c>
      <c r="AR143" s="37">
        <v>0.26153846153846155</v>
      </c>
      <c r="AS143" s="37">
        <v>0.38335435056746531</v>
      </c>
      <c r="AT143" s="37">
        <v>0.36225087924970689</v>
      </c>
      <c r="AU143" s="37">
        <v>0.32723112128146453</v>
      </c>
      <c r="AV143" s="37">
        <v>0.2911111111111111</v>
      </c>
      <c r="AW143" s="37">
        <v>0.27541371158392436</v>
      </c>
      <c r="AX143" s="37">
        <v>0.26633165829145727</v>
      </c>
      <c r="AY143" s="37">
        <v>0.23974358974358975</v>
      </c>
      <c r="AZ143" s="37">
        <v>0.18988902589395806</v>
      </c>
      <c r="BA143" s="37">
        <v>0.84791386271870794</v>
      </c>
      <c r="BB143" s="37">
        <v>0.76502002670226965</v>
      </c>
      <c r="BC143" s="37">
        <v>0.64835164835164838</v>
      </c>
      <c r="BD143" s="37">
        <v>0.53341148886283707</v>
      </c>
      <c r="BE143" s="37">
        <v>0.44258639910813824</v>
      </c>
      <c r="BF143" s="37">
        <v>0.3315276273022752</v>
      </c>
      <c r="BG143" s="37">
        <v>0.2936259143155695</v>
      </c>
      <c r="BH143" s="37"/>
      <c r="BI143" s="37"/>
      <c r="BJ143" s="37"/>
      <c r="BK143" s="37"/>
      <c r="BL143" s="37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</row>
    <row r="144" spans="20:148" x14ac:dyDescent="0.25">
      <c r="T144" s="32"/>
      <c r="U144" s="33" t="s">
        <v>2</v>
      </c>
      <c r="V144" s="36"/>
      <c r="W144" s="36"/>
      <c r="X144" s="36"/>
      <c r="Y144" s="36"/>
      <c r="Z144" s="36"/>
      <c r="AA144" s="36">
        <v>0.69</v>
      </c>
      <c r="AB144" s="36">
        <v>0.6</v>
      </c>
      <c r="AC144" s="36">
        <v>0.46</v>
      </c>
      <c r="AD144" s="36">
        <v>0.37</v>
      </c>
      <c r="AE144" s="36">
        <v>0.28000000000000003</v>
      </c>
      <c r="AF144" s="36">
        <v>0.22</v>
      </c>
      <c r="AG144" s="37">
        <v>0.33673469387755101</v>
      </c>
      <c r="AH144" s="37">
        <v>0.29147021003000428</v>
      </c>
      <c r="AI144" s="37">
        <v>0.23653917564054958</v>
      </c>
      <c r="AJ144" s="36">
        <v>0.32141469102215314</v>
      </c>
      <c r="AK144" s="37">
        <v>0.27582572030920588</v>
      </c>
      <c r="AL144" s="37">
        <v>0.22523164647184604</v>
      </c>
      <c r="AM144" s="37">
        <v>0.23869863013698631</v>
      </c>
      <c r="AN144" s="37">
        <v>0.30698778833107193</v>
      </c>
      <c r="AO144" s="37">
        <v>0.26406035665294925</v>
      </c>
      <c r="AP144" s="37">
        <v>0.26412378553436489</v>
      </c>
      <c r="AQ144" s="37">
        <v>0.31026252983293556</v>
      </c>
      <c r="AR144" s="37">
        <v>0.32991985752448799</v>
      </c>
      <c r="AS144" s="37">
        <v>0.37685774946921446</v>
      </c>
      <c r="AT144" s="37">
        <v>0.34201123021949975</v>
      </c>
      <c r="AU144" s="37">
        <v>0.31337648327939588</v>
      </c>
      <c r="AV144" s="37">
        <v>0.29694323144104806</v>
      </c>
      <c r="AW144" s="37">
        <v>0.29542790152403281</v>
      </c>
      <c r="AX144" s="37">
        <v>0.27843601895734599</v>
      </c>
      <c r="AY144" s="37">
        <v>0.24489795918367346</v>
      </c>
      <c r="AZ144" s="37">
        <v>0.18547959724430313</v>
      </c>
      <c r="BA144" s="37">
        <v>0.79374389051808403</v>
      </c>
      <c r="BB144" s="37">
        <v>0.68542074363992167</v>
      </c>
      <c r="BC144" s="37">
        <v>0.57557323350491341</v>
      </c>
      <c r="BD144" s="37">
        <v>0.4550953932061424</v>
      </c>
      <c r="BE144" s="37">
        <v>0.35146443514644349</v>
      </c>
      <c r="BF144" s="37">
        <v>0.26469268730372364</v>
      </c>
      <c r="BG144" s="37">
        <v>0.23355817875210794</v>
      </c>
      <c r="BH144" s="37"/>
      <c r="BI144" s="37"/>
      <c r="BJ144" s="37"/>
      <c r="BK144" s="37"/>
      <c r="BL144" s="37"/>
      <c r="BM144" s="35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</row>
    <row r="145" spans="20:148" x14ac:dyDescent="0.25">
      <c r="T145" s="32"/>
      <c r="U145" s="33" t="s">
        <v>0</v>
      </c>
      <c r="V145" s="36"/>
      <c r="W145" s="36"/>
      <c r="X145" s="36"/>
      <c r="Y145" s="36"/>
      <c r="Z145" s="36"/>
      <c r="AA145" s="36">
        <v>0.43</v>
      </c>
      <c r="AB145" s="36">
        <v>0.38</v>
      </c>
      <c r="AC145" s="36">
        <v>0.33</v>
      </c>
      <c r="AD145" s="36">
        <v>0.31</v>
      </c>
      <c r="AE145" s="36">
        <v>0.28999999999999998</v>
      </c>
      <c r="AF145" s="36">
        <v>0.26</v>
      </c>
      <c r="AG145" s="37">
        <v>0.36654135338345867</v>
      </c>
      <c r="AH145" s="37">
        <v>0.32169491525423727</v>
      </c>
      <c r="AI145" s="37">
        <v>0.25841645885286785</v>
      </c>
      <c r="AJ145" s="36">
        <v>0.31133038448451855</v>
      </c>
      <c r="AK145" s="37">
        <v>0.2914032869785082</v>
      </c>
      <c r="AL145" s="37">
        <v>0.24489182692307693</v>
      </c>
      <c r="AM145" s="37">
        <v>0.23773049645390071</v>
      </c>
      <c r="AN145" s="37">
        <v>0.2841068917018284</v>
      </c>
      <c r="AO145" s="37">
        <v>0.24985978687605159</v>
      </c>
      <c r="AP145" s="37">
        <v>0.25503355704697989</v>
      </c>
      <c r="AQ145" s="37">
        <v>0.28212290502793297</v>
      </c>
      <c r="AR145" s="37">
        <v>0.27296416938110751</v>
      </c>
      <c r="AS145" s="37">
        <v>0.35636363636363638</v>
      </c>
      <c r="AT145" s="37">
        <v>0.3380067052727827</v>
      </c>
      <c r="AU145" s="37">
        <v>0.31755676367125041</v>
      </c>
      <c r="AV145" s="37">
        <v>0.30327362569487337</v>
      </c>
      <c r="AW145" s="37">
        <v>0.29178651326302335</v>
      </c>
      <c r="AX145" s="37">
        <v>0.28566732412886259</v>
      </c>
      <c r="AY145" s="37">
        <v>0.26930320150659132</v>
      </c>
      <c r="AZ145" s="37">
        <v>0.23840048840048841</v>
      </c>
      <c r="BA145" s="37">
        <v>0.82354972375690605</v>
      </c>
      <c r="BB145" s="37">
        <v>0.71667805878332191</v>
      </c>
      <c r="BC145" s="37">
        <v>0.56999999999999995</v>
      </c>
      <c r="BD145" s="37">
        <v>0.45380434782608697</v>
      </c>
      <c r="BE145" s="37">
        <v>0.33737433471318745</v>
      </c>
      <c r="BF145" s="37">
        <v>0.22956234516928159</v>
      </c>
      <c r="BG145" s="37">
        <v>0.19239601939270223</v>
      </c>
      <c r="BH145" s="37"/>
      <c r="BI145" s="37"/>
      <c r="BJ145" s="37"/>
      <c r="BK145" s="37"/>
      <c r="BL145" s="37"/>
      <c r="BM145" s="37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</row>
    <row r="146" spans="20:148" x14ac:dyDescent="0.25">
      <c r="T146" s="32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</row>
    <row r="147" spans="20:148" x14ac:dyDescent="0.25">
      <c r="T147" s="32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7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7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</row>
    <row r="148" spans="20:148" x14ac:dyDescent="0.25">
      <c r="T148" s="32"/>
      <c r="U148" s="33" t="s">
        <v>36</v>
      </c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7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7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</row>
    <row r="149" spans="20:148" x14ac:dyDescent="0.25">
      <c r="T149" s="32"/>
      <c r="U149" s="33"/>
      <c r="V149" s="35">
        <v>43101</v>
      </c>
      <c r="W149" s="35">
        <v>43132</v>
      </c>
      <c r="X149" s="35">
        <v>43160</v>
      </c>
      <c r="Y149" s="35">
        <v>43191</v>
      </c>
      <c r="Z149" s="35">
        <v>43221</v>
      </c>
      <c r="AA149" s="35">
        <v>43252</v>
      </c>
      <c r="AB149" s="35">
        <v>43282</v>
      </c>
      <c r="AC149" s="35">
        <v>43313</v>
      </c>
      <c r="AD149" s="35">
        <v>43344</v>
      </c>
      <c r="AE149" s="35">
        <v>43374</v>
      </c>
      <c r="AF149" s="35">
        <v>43405</v>
      </c>
      <c r="AG149" s="35">
        <v>43435</v>
      </c>
      <c r="AH149" s="35">
        <v>43466</v>
      </c>
      <c r="AI149" s="35">
        <v>43497</v>
      </c>
      <c r="AJ149" s="35">
        <v>43525</v>
      </c>
      <c r="AK149" s="35">
        <v>43556</v>
      </c>
      <c r="AL149" s="35">
        <v>43586</v>
      </c>
      <c r="AM149" s="35">
        <v>43617</v>
      </c>
      <c r="AN149" s="35">
        <v>43647</v>
      </c>
      <c r="AO149" s="35">
        <v>43678</v>
      </c>
      <c r="AP149" s="35">
        <v>43709</v>
      </c>
      <c r="AQ149" s="35">
        <v>43739</v>
      </c>
      <c r="AR149" s="35">
        <v>43770</v>
      </c>
      <c r="AS149" s="35">
        <v>43800</v>
      </c>
      <c r="AT149" s="35">
        <v>43831</v>
      </c>
      <c r="AU149" s="35">
        <v>43862</v>
      </c>
      <c r="AV149" s="35">
        <v>43891</v>
      </c>
      <c r="AW149" s="35">
        <v>43922</v>
      </c>
      <c r="AX149" s="35">
        <v>43952</v>
      </c>
      <c r="AY149" s="35">
        <v>43983</v>
      </c>
      <c r="AZ149" s="35">
        <v>44013</v>
      </c>
      <c r="BA149" s="35">
        <v>44227</v>
      </c>
      <c r="BB149" s="35">
        <v>44228</v>
      </c>
      <c r="BC149" s="35">
        <v>44256</v>
      </c>
      <c r="BD149" s="35">
        <v>44287</v>
      </c>
      <c r="BE149" s="35">
        <v>44317</v>
      </c>
      <c r="BF149" s="35">
        <v>44348</v>
      </c>
      <c r="BG149" s="35">
        <v>44378</v>
      </c>
      <c r="BH149" s="35">
        <v>44409</v>
      </c>
      <c r="BI149" s="35">
        <v>44440</v>
      </c>
      <c r="BJ149" s="35">
        <v>44470</v>
      </c>
      <c r="BK149" s="35">
        <v>44501</v>
      </c>
      <c r="BL149" s="35">
        <v>44531</v>
      </c>
      <c r="BM149" s="37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</row>
    <row r="150" spans="20:148" x14ac:dyDescent="0.25">
      <c r="T150" s="32"/>
      <c r="U150" s="33" t="s">
        <v>12</v>
      </c>
      <c r="V150" s="36"/>
      <c r="W150" s="36"/>
      <c r="X150" s="36"/>
      <c r="Y150" s="36"/>
      <c r="Z150" s="36"/>
      <c r="AA150" s="36">
        <v>0.98</v>
      </c>
      <c r="AB150" s="36">
        <v>0.99</v>
      </c>
      <c r="AC150" s="36">
        <v>0.99</v>
      </c>
      <c r="AD150" s="36">
        <v>0.97</v>
      </c>
      <c r="AE150" s="36">
        <v>0.97</v>
      </c>
      <c r="AF150" s="36">
        <v>0.99</v>
      </c>
      <c r="AG150" s="37">
        <v>0.99416342412451364</v>
      </c>
      <c r="AH150" s="37">
        <v>0.98097601323407779</v>
      </c>
      <c r="AI150" s="37">
        <v>0.99059266227657572</v>
      </c>
      <c r="AJ150" s="36">
        <v>0.9850220264317181</v>
      </c>
      <c r="AK150" s="37">
        <v>0.99745331069609511</v>
      </c>
      <c r="AL150" s="37">
        <v>0.98464317976513094</v>
      </c>
      <c r="AM150" s="37">
        <v>0.99650655021834056</v>
      </c>
      <c r="AN150" s="37">
        <v>0.99082568807339455</v>
      </c>
      <c r="AO150" s="37">
        <v>0.99758454106280192</v>
      </c>
      <c r="AP150" s="37">
        <v>0.99227799227799229</v>
      </c>
      <c r="AQ150" s="37">
        <v>0.9834299917149959</v>
      </c>
      <c r="AR150" s="37">
        <v>0.97558494404883012</v>
      </c>
      <c r="AS150" s="37">
        <v>0.98633017875920082</v>
      </c>
      <c r="AT150" s="37">
        <v>0.96862348178137647</v>
      </c>
      <c r="AU150" s="37">
        <v>0.9912109375</v>
      </c>
      <c r="AV150" s="37">
        <v>0.99782844733984799</v>
      </c>
      <c r="AW150" s="37">
        <v>0.99880239520958081</v>
      </c>
      <c r="AX150" s="37">
        <v>0.99886877828054299</v>
      </c>
      <c r="AY150" s="37">
        <v>1</v>
      </c>
      <c r="AZ150" s="37">
        <v>1</v>
      </c>
      <c r="BA150" s="37">
        <v>0.99753997539975403</v>
      </c>
      <c r="BB150" s="37">
        <v>0.9939172749391727</v>
      </c>
      <c r="BC150" s="37">
        <v>0.99101412066752248</v>
      </c>
      <c r="BD150" s="37">
        <v>0.96736842105263154</v>
      </c>
      <c r="BE150" s="37">
        <v>0.97789473684210526</v>
      </c>
      <c r="BF150" s="37">
        <v>0.99570354457572507</v>
      </c>
      <c r="BG150" s="37">
        <v>0.99857549857549854</v>
      </c>
      <c r="BH150" s="37"/>
      <c r="BI150" s="37"/>
      <c r="BJ150" s="37"/>
      <c r="BK150" s="37"/>
      <c r="BL150" s="37"/>
      <c r="BM150" s="37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</row>
    <row r="151" spans="20:148" x14ac:dyDescent="0.25">
      <c r="T151" s="32"/>
      <c r="U151" s="33" t="s">
        <v>9</v>
      </c>
      <c r="V151" s="36"/>
      <c r="W151" s="36"/>
      <c r="X151" s="36"/>
      <c r="Y151" s="36"/>
      <c r="Z151" s="36"/>
      <c r="AA151" s="36">
        <v>1</v>
      </c>
      <c r="AB151" s="36">
        <v>0.99</v>
      </c>
      <c r="AC151" s="36">
        <v>1</v>
      </c>
      <c r="AD151" s="36">
        <v>1</v>
      </c>
      <c r="AE151" s="36">
        <v>0.97</v>
      </c>
      <c r="AF151" s="36">
        <v>1</v>
      </c>
      <c r="AG151" s="37">
        <v>0.99366085578446905</v>
      </c>
      <c r="AH151" s="37">
        <v>0.99570200573065903</v>
      </c>
      <c r="AI151" s="37">
        <v>0.9917491749174917</v>
      </c>
      <c r="AJ151" s="36">
        <v>0.99377916018662515</v>
      </c>
      <c r="AK151" s="37">
        <v>1</v>
      </c>
      <c r="AL151" s="37">
        <v>1</v>
      </c>
      <c r="AM151" s="37">
        <v>0.99803536345776034</v>
      </c>
      <c r="AN151" s="37">
        <v>1</v>
      </c>
      <c r="AO151" s="37">
        <v>0.99461400359066432</v>
      </c>
      <c r="AP151" s="37">
        <v>0.99409448818897639</v>
      </c>
      <c r="AQ151" s="37">
        <v>0.99545454545454548</v>
      </c>
      <c r="AR151" s="37">
        <v>0.99094202898550721</v>
      </c>
      <c r="AS151" s="37">
        <v>0.99719887955182074</v>
      </c>
      <c r="AT151" s="37">
        <v>0.99875776397515525</v>
      </c>
      <c r="AU151" s="37">
        <v>0.99721059972105996</v>
      </c>
      <c r="AV151" s="37">
        <v>1</v>
      </c>
      <c r="AW151" s="37">
        <v>0.99820143884892087</v>
      </c>
      <c r="AX151" s="37">
        <v>1</v>
      </c>
      <c r="AY151" s="37">
        <v>0.99726027397260275</v>
      </c>
      <c r="AZ151" s="37">
        <v>0.99862448418156813</v>
      </c>
      <c r="BA151" s="37">
        <v>0.99869109947643975</v>
      </c>
      <c r="BB151" s="37">
        <v>0.99874055415617125</v>
      </c>
      <c r="BC151" s="37">
        <v>0.99876543209876545</v>
      </c>
      <c r="BD151" s="37">
        <v>1</v>
      </c>
      <c r="BE151" s="37">
        <v>0.99489144316730527</v>
      </c>
      <c r="BF151" s="37">
        <v>0.98773006134969321</v>
      </c>
      <c r="BG151" s="37">
        <v>0.99875621890547261</v>
      </c>
      <c r="BH151" s="37"/>
      <c r="BI151" s="37"/>
      <c r="BJ151" s="37"/>
      <c r="BK151" s="37"/>
      <c r="BL151" s="37"/>
      <c r="BM151" s="37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</row>
    <row r="152" spans="20:148" x14ac:dyDescent="0.25">
      <c r="T152" s="32"/>
      <c r="U152" s="33" t="s">
        <v>11</v>
      </c>
      <c r="V152" s="36"/>
      <c r="W152" s="36"/>
      <c r="X152" s="36"/>
      <c r="Y152" s="36"/>
      <c r="Z152" s="36"/>
      <c r="AA152" s="36">
        <v>1</v>
      </c>
      <c r="AB152" s="36">
        <v>1</v>
      </c>
      <c r="AC152" s="36">
        <v>1</v>
      </c>
      <c r="AD152" s="36">
        <v>1</v>
      </c>
      <c r="AE152" s="36">
        <v>0.91</v>
      </c>
      <c r="AF152" s="36">
        <v>0.99</v>
      </c>
      <c r="AG152" s="37">
        <v>0.99805447470817121</v>
      </c>
      <c r="AH152" s="37">
        <v>0.99845916795069334</v>
      </c>
      <c r="AI152" s="37">
        <v>0.99833887043189373</v>
      </c>
      <c r="AJ152" s="36">
        <v>0.99853157121879588</v>
      </c>
      <c r="AK152" s="37">
        <v>0.99523809523809526</v>
      </c>
      <c r="AL152" s="37">
        <v>0.99139414802065406</v>
      </c>
      <c r="AM152" s="37">
        <v>0.99593495934959353</v>
      </c>
      <c r="AN152" s="37">
        <v>0.99214145383104124</v>
      </c>
      <c r="AO152" s="37">
        <v>0.95067264573991028</v>
      </c>
      <c r="AP152" s="37">
        <v>0.96073298429319376</v>
      </c>
      <c r="AQ152" s="37">
        <v>0.88683127572016462</v>
      </c>
      <c r="AR152" s="37">
        <v>0.99694189602446481</v>
      </c>
      <c r="AS152" s="37">
        <v>0.96808510638297873</v>
      </c>
      <c r="AT152" s="37">
        <v>0.96969696969696972</v>
      </c>
      <c r="AU152" s="37">
        <v>1</v>
      </c>
      <c r="AV152" s="37">
        <v>1</v>
      </c>
      <c r="AW152" s="37">
        <v>1</v>
      </c>
      <c r="AX152" s="37">
        <v>1</v>
      </c>
      <c r="AY152" s="37">
        <v>1</v>
      </c>
      <c r="AZ152" s="37">
        <v>1</v>
      </c>
      <c r="BA152" s="37">
        <v>1</v>
      </c>
      <c r="BB152" s="37">
        <v>1</v>
      </c>
      <c r="BC152" s="37">
        <v>1</v>
      </c>
      <c r="BD152" s="37">
        <v>1</v>
      </c>
      <c r="BE152" s="37">
        <v>1</v>
      </c>
      <c r="BF152" s="37">
        <v>0.96666666666666667</v>
      </c>
      <c r="BG152" s="37">
        <v>0.9538461538461539</v>
      </c>
      <c r="BH152" s="37"/>
      <c r="BI152" s="37"/>
      <c r="BJ152" s="37"/>
      <c r="BK152" s="37"/>
      <c r="BL152" s="37"/>
      <c r="BM152" s="37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</row>
    <row r="153" spans="20:148" x14ac:dyDescent="0.25">
      <c r="T153" s="32"/>
      <c r="U153" s="33" t="s">
        <v>10</v>
      </c>
      <c r="V153" s="36"/>
      <c r="W153" s="36"/>
      <c r="X153" s="36"/>
      <c r="Y153" s="36"/>
      <c r="Z153" s="36"/>
      <c r="AA153" s="36">
        <v>0.99</v>
      </c>
      <c r="AB153" s="36">
        <v>0.98</v>
      </c>
      <c r="AC153" s="36">
        <v>1</v>
      </c>
      <c r="AD153" s="36">
        <v>0.94</v>
      </c>
      <c r="AE153" s="36">
        <v>0.99</v>
      </c>
      <c r="AF153" s="36">
        <v>1</v>
      </c>
      <c r="AG153" s="37">
        <v>0.98469387755102045</v>
      </c>
      <c r="AH153" s="37">
        <v>0.97695852534562211</v>
      </c>
      <c r="AI153" s="37">
        <v>0.99111111111111116</v>
      </c>
      <c r="AJ153" s="36">
        <v>1</v>
      </c>
      <c r="AK153" s="37">
        <v>0.99543378995433784</v>
      </c>
      <c r="AL153" s="37">
        <v>0.99215686274509807</v>
      </c>
      <c r="AM153" s="37">
        <v>0.99532710280373837</v>
      </c>
      <c r="AN153" s="37">
        <v>1</v>
      </c>
      <c r="AO153" s="37">
        <v>1</v>
      </c>
      <c r="AP153" s="37">
        <v>1</v>
      </c>
      <c r="AQ153" s="37">
        <v>0.996</v>
      </c>
      <c r="AR153" s="37">
        <v>0.98412698412698407</v>
      </c>
      <c r="AS153" s="37">
        <v>0.99541284403669728</v>
      </c>
      <c r="AT153" s="37">
        <v>1</v>
      </c>
      <c r="AU153" s="37">
        <v>1</v>
      </c>
      <c r="AV153" s="37">
        <v>1</v>
      </c>
      <c r="AW153" s="37">
        <v>0.99473684210526314</v>
      </c>
      <c r="AX153" s="37">
        <v>1</v>
      </c>
      <c r="AY153" s="37">
        <v>0.99651567944250874</v>
      </c>
      <c r="AZ153" s="37">
        <v>1</v>
      </c>
      <c r="BA153" s="37">
        <v>1</v>
      </c>
      <c r="BB153" s="37">
        <v>1</v>
      </c>
      <c r="BC153" s="37">
        <v>0.99629629629629635</v>
      </c>
      <c r="BD153" s="37">
        <v>0.99224806201550386</v>
      </c>
      <c r="BE153" s="37">
        <v>1</v>
      </c>
      <c r="BF153" s="37">
        <v>1</v>
      </c>
      <c r="BG153" s="37">
        <v>1</v>
      </c>
      <c r="BH153" s="37"/>
      <c r="BI153" s="37"/>
      <c r="BJ153" s="37"/>
      <c r="BK153" s="37"/>
      <c r="BL153" s="37"/>
      <c r="BM153" s="37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</row>
    <row r="154" spans="20:148" x14ac:dyDescent="0.25">
      <c r="T154" s="32"/>
      <c r="U154" s="33" t="s">
        <v>8</v>
      </c>
      <c r="V154" s="36"/>
      <c r="W154" s="36"/>
      <c r="X154" s="36"/>
      <c r="Y154" s="36"/>
      <c r="Z154" s="36"/>
      <c r="AA154" s="36">
        <v>0.87</v>
      </c>
      <c r="AB154" s="36">
        <v>0.85</v>
      </c>
      <c r="AC154" s="36">
        <v>0.91</v>
      </c>
      <c r="AD154" s="36">
        <v>0.93</v>
      </c>
      <c r="AE154" s="36">
        <v>0.82</v>
      </c>
      <c r="AF154" s="36">
        <v>0.89</v>
      </c>
      <c r="AG154" s="37">
        <v>0.73744619799139166</v>
      </c>
      <c r="AH154" s="37">
        <v>0.80376028202115157</v>
      </c>
      <c r="AI154" s="37">
        <v>0.84057971014492749</v>
      </c>
      <c r="AJ154" s="36">
        <v>0.94928478543563066</v>
      </c>
      <c r="AK154" s="37">
        <v>0.93099121706399002</v>
      </c>
      <c r="AL154" s="37">
        <v>0.98307475317348381</v>
      </c>
      <c r="AM154" s="37">
        <v>0.99228395061728392</v>
      </c>
      <c r="AN154" s="37">
        <v>0.9924924924924925</v>
      </c>
      <c r="AO154" s="37">
        <v>0.99053627760252361</v>
      </c>
      <c r="AP154" s="37">
        <v>0.99193548387096775</v>
      </c>
      <c r="AQ154" s="37">
        <v>0.99681528662420382</v>
      </c>
      <c r="AR154" s="37">
        <v>0.99182004089979547</v>
      </c>
      <c r="AS154" s="37">
        <v>0.99660441426146007</v>
      </c>
      <c r="AT154" s="41">
        <v>0.99653379549393417</v>
      </c>
      <c r="AU154" s="41">
        <v>1</v>
      </c>
      <c r="AV154" s="41">
        <v>1</v>
      </c>
      <c r="AW154" s="41">
        <v>1</v>
      </c>
      <c r="AX154" s="41">
        <v>0.99555555555555553</v>
      </c>
      <c r="AY154" s="41">
        <v>0.9958932238193019</v>
      </c>
      <c r="AZ154" s="41">
        <v>0.9950819672131147</v>
      </c>
      <c r="BA154" s="37">
        <v>1</v>
      </c>
      <c r="BB154" s="37">
        <v>0.99646017699115041</v>
      </c>
      <c r="BC154" s="37">
        <v>0.98750000000000004</v>
      </c>
      <c r="BD154" s="37">
        <v>0.98928571428571432</v>
      </c>
      <c r="BE154" s="37">
        <v>0.99650959860383947</v>
      </c>
      <c r="BF154" s="37">
        <v>0.99658119658119659</v>
      </c>
      <c r="BG154" s="37">
        <v>0.9956521739130435</v>
      </c>
      <c r="BH154" s="37"/>
      <c r="BI154" s="37"/>
      <c r="BJ154" s="37"/>
      <c r="BK154" s="37"/>
      <c r="BL154" s="37"/>
      <c r="BM154" s="37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</row>
    <row r="155" spans="20:148" x14ac:dyDescent="0.25">
      <c r="T155" s="32"/>
      <c r="U155" s="33" t="s">
        <v>7</v>
      </c>
      <c r="V155" s="36"/>
      <c r="W155" s="36"/>
      <c r="X155" s="36"/>
      <c r="Y155" s="36"/>
      <c r="Z155" s="36"/>
      <c r="AA155" s="36">
        <v>1</v>
      </c>
      <c r="AB155" s="36">
        <v>0.94</v>
      </c>
      <c r="AC155" s="36">
        <v>1</v>
      </c>
      <c r="AD155" s="36">
        <v>1</v>
      </c>
      <c r="AE155" s="36">
        <v>0.99</v>
      </c>
      <c r="AF155" s="36">
        <v>0.98</v>
      </c>
      <c r="AG155" s="37">
        <v>0.97701149425287359</v>
      </c>
      <c r="AH155" s="37">
        <v>0.69841269841269837</v>
      </c>
      <c r="AI155" s="37">
        <v>0.93427230046948362</v>
      </c>
      <c r="AJ155" s="36">
        <v>0.42641509433962266</v>
      </c>
      <c r="AK155" s="37">
        <v>0.81467181467181471</v>
      </c>
      <c r="AL155" s="37">
        <v>0.53488372093023251</v>
      </c>
      <c r="AM155" s="37">
        <v>0.72222222222222221</v>
      </c>
      <c r="AN155" s="37">
        <v>1</v>
      </c>
      <c r="AO155" s="37">
        <v>1</v>
      </c>
      <c r="AP155" s="37">
        <v>1</v>
      </c>
      <c r="AQ155" s="37">
        <v>0.97499999999999998</v>
      </c>
      <c r="AR155" s="37">
        <v>0.94117647058823528</v>
      </c>
      <c r="AS155" s="37">
        <v>0.93103448275862066</v>
      </c>
      <c r="AT155" s="37">
        <v>0.96153846153846156</v>
      </c>
      <c r="AU155" s="37">
        <v>1</v>
      </c>
      <c r="AV155" s="37">
        <v>1</v>
      </c>
      <c r="AW155" s="37">
        <v>1</v>
      </c>
      <c r="AX155" s="37">
        <v>1</v>
      </c>
      <c r="AY155" s="37">
        <v>1</v>
      </c>
      <c r="AZ155" s="37">
        <v>1</v>
      </c>
      <c r="BA155" s="37">
        <v>1</v>
      </c>
      <c r="BB155" s="37">
        <v>1</v>
      </c>
      <c r="BC155" s="37">
        <v>1</v>
      </c>
      <c r="BD155" s="37">
        <v>1</v>
      </c>
      <c r="BE155" s="37">
        <v>0.875</v>
      </c>
      <c r="BF155" s="37">
        <v>1</v>
      </c>
      <c r="BG155" s="37">
        <v>1</v>
      </c>
      <c r="BH155" s="37"/>
      <c r="BI155" s="37"/>
      <c r="BJ155" s="37"/>
      <c r="BK155" s="37"/>
      <c r="BL155" s="37"/>
      <c r="BM155" s="37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</row>
    <row r="156" spans="20:148" x14ac:dyDescent="0.25">
      <c r="T156" s="32"/>
      <c r="U156" s="33" t="s">
        <v>6</v>
      </c>
      <c r="V156" s="36"/>
      <c r="W156" s="36"/>
      <c r="X156" s="36"/>
      <c r="Y156" s="36"/>
      <c r="Z156" s="36"/>
      <c r="AA156" s="36">
        <v>0.99</v>
      </c>
      <c r="AB156" s="36">
        <v>0.99</v>
      </c>
      <c r="AC156" s="36">
        <v>0.99</v>
      </c>
      <c r="AD156" s="36">
        <v>0.98</v>
      </c>
      <c r="AE156" s="36">
        <v>1</v>
      </c>
      <c r="AF156" s="36">
        <v>1</v>
      </c>
      <c r="AG156" s="37">
        <v>0.98</v>
      </c>
      <c r="AH156" s="37">
        <v>0.99203187250996017</v>
      </c>
      <c r="AI156" s="37">
        <v>0.99203187250996017</v>
      </c>
      <c r="AJ156" s="36">
        <v>0.99586776859504134</v>
      </c>
      <c r="AK156" s="37">
        <v>1</v>
      </c>
      <c r="AL156" s="37">
        <v>0.99667774086378735</v>
      </c>
      <c r="AM156" s="37">
        <v>1</v>
      </c>
      <c r="AN156" s="37">
        <v>1</v>
      </c>
      <c r="AO156" s="37">
        <v>1</v>
      </c>
      <c r="AP156" s="37">
        <v>0.99148936170212765</v>
      </c>
      <c r="AQ156" s="37">
        <v>0.99663299663299665</v>
      </c>
      <c r="AR156" s="37">
        <v>1</v>
      </c>
      <c r="AS156" s="37">
        <v>1</v>
      </c>
      <c r="AT156" s="37">
        <v>1</v>
      </c>
      <c r="AU156" s="37">
        <v>0.99612403100775193</v>
      </c>
      <c r="AV156" s="37">
        <v>0.99638989169675085</v>
      </c>
      <c r="AW156" s="37">
        <v>1</v>
      </c>
      <c r="AX156" s="37">
        <v>0.99082568807339455</v>
      </c>
      <c r="AY156" s="37">
        <v>1</v>
      </c>
      <c r="AZ156" s="37">
        <v>0.99637681159420288</v>
      </c>
      <c r="BA156" s="37">
        <v>0.99539170506912444</v>
      </c>
      <c r="BB156" s="37">
        <v>0.95669291338582674</v>
      </c>
      <c r="BC156" s="37">
        <v>0.99649122807017543</v>
      </c>
      <c r="BD156" s="37">
        <v>0.99356913183279738</v>
      </c>
      <c r="BE156" s="37">
        <v>0.99636363636363634</v>
      </c>
      <c r="BF156" s="37">
        <v>1</v>
      </c>
      <c r="BG156" s="37">
        <v>0.99626865671641796</v>
      </c>
      <c r="BH156" s="37"/>
      <c r="BI156" s="37"/>
      <c r="BJ156" s="37"/>
      <c r="BK156" s="37"/>
      <c r="BL156" s="37"/>
      <c r="BM156" s="37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</row>
    <row r="157" spans="20:148" x14ac:dyDescent="0.25">
      <c r="T157" s="32"/>
      <c r="U157" s="33" t="s">
        <v>5</v>
      </c>
      <c r="V157" s="36"/>
      <c r="W157" s="36"/>
      <c r="X157" s="36"/>
      <c r="Y157" s="36"/>
      <c r="Z157" s="36"/>
      <c r="AA157" s="36">
        <v>1</v>
      </c>
      <c r="AB157" s="36">
        <v>1</v>
      </c>
      <c r="AC157" s="36">
        <v>0.99</v>
      </c>
      <c r="AD157" s="36">
        <v>0.99</v>
      </c>
      <c r="AE157" s="36">
        <v>0.99</v>
      </c>
      <c r="AF157" s="36">
        <v>0.99</v>
      </c>
      <c r="AG157" s="37">
        <v>0.98992443324937029</v>
      </c>
      <c r="AH157" s="37">
        <v>0.99352750809061485</v>
      </c>
      <c r="AI157" s="37">
        <v>0.97942718838241227</v>
      </c>
      <c r="AJ157" s="36">
        <v>0.99135220125786161</v>
      </c>
      <c r="AK157" s="37">
        <v>0.98855112514804577</v>
      </c>
      <c r="AL157" s="37">
        <v>0.99539748953974894</v>
      </c>
      <c r="AM157" s="37">
        <v>0.96312904833084201</v>
      </c>
      <c r="AN157" s="37">
        <v>0.9675174013921114</v>
      </c>
      <c r="AO157" s="37">
        <v>0.96827794561933533</v>
      </c>
      <c r="AP157" s="37">
        <v>0.98385093167701865</v>
      </c>
      <c r="AQ157" s="37">
        <v>0.98626760563380278</v>
      </c>
      <c r="AR157" s="37">
        <v>0.9862403885066775</v>
      </c>
      <c r="AS157" s="37">
        <v>0.98983978116451743</v>
      </c>
      <c r="AT157" s="37">
        <v>0.97871572871572876</v>
      </c>
      <c r="AU157" s="37">
        <v>0.96553044810417465</v>
      </c>
      <c r="AV157" s="37">
        <v>0.97354052918941625</v>
      </c>
      <c r="AW157" s="37">
        <v>0.97110174593618304</v>
      </c>
      <c r="AX157" s="37">
        <v>0.97174571140262356</v>
      </c>
      <c r="AY157" s="37">
        <v>0.97460854845535339</v>
      </c>
      <c r="AZ157" s="37">
        <v>0.97811816192560175</v>
      </c>
      <c r="BA157" s="37">
        <v>0.99220103986135177</v>
      </c>
      <c r="BB157" s="37">
        <v>0.9842625899280576</v>
      </c>
      <c r="BC157" s="37">
        <v>0.98603026775320135</v>
      </c>
      <c r="BD157" s="37">
        <v>0.9828593689131282</v>
      </c>
      <c r="BE157" s="37">
        <v>0.97993758359340166</v>
      </c>
      <c r="BF157" s="37">
        <v>0.97952086553323026</v>
      </c>
      <c r="BG157" s="37">
        <v>0.98558269923908692</v>
      </c>
      <c r="BH157" s="37"/>
      <c r="BI157" s="37"/>
      <c r="BJ157" s="37"/>
      <c r="BK157" s="37"/>
      <c r="BL157" s="37"/>
      <c r="BM157" s="37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</row>
    <row r="158" spans="20:148" x14ac:dyDescent="0.25">
      <c r="T158" s="32"/>
      <c r="U158" s="33" t="s">
        <v>4</v>
      </c>
      <c r="V158" s="36"/>
      <c r="W158" s="36"/>
      <c r="X158" s="36"/>
      <c r="Y158" s="36"/>
      <c r="Z158" s="36"/>
      <c r="AA158" s="36">
        <v>0.99</v>
      </c>
      <c r="AB158" s="36">
        <v>0.98</v>
      </c>
      <c r="AC158" s="36">
        <v>0.96</v>
      </c>
      <c r="AD158" s="36">
        <v>0.95</v>
      </c>
      <c r="AE158" s="36">
        <v>0.96</v>
      </c>
      <c r="AF158" s="36">
        <v>0.99</v>
      </c>
      <c r="AG158" s="37">
        <v>0.98668146503884568</v>
      </c>
      <c r="AH158" s="37">
        <v>0.98517872711421095</v>
      </c>
      <c r="AI158" s="37">
        <v>0.97744360902255634</v>
      </c>
      <c r="AJ158" s="36">
        <v>0.95413595413595409</v>
      </c>
      <c r="AK158" s="37">
        <v>0.94670846394984332</v>
      </c>
      <c r="AL158" s="37">
        <v>0.96736401673640171</v>
      </c>
      <c r="AM158" s="37">
        <v>0.98529411764705888</v>
      </c>
      <c r="AN158" s="37">
        <v>0.95996732026143794</v>
      </c>
      <c r="AO158" s="37">
        <v>0.99035087719298243</v>
      </c>
      <c r="AP158" s="37">
        <v>0.99606299212598426</v>
      </c>
      <c r="AQ158" s="37">
        <v>0.98606271777003485</v>
      </c>
      <c r="AR158" s="37">
        <v>0.99001814882032668</v>
      </c>
      <c r="AS158" s="37">
        <v>0.98224852071005919</v>
      </c>
      <c r="AT158" s="37">
        <v>0.9781221513217867</v>
      </c>
      <c r="AU158" s="37">
        <v>0.96990972918756269</v>
      </c>
      <c r="AV158" s="37">
        <v>0.98189563365282218</v>
      </c>
      <c r="AW158" s="37">
        <v>0.98503401360544218</v>
      </c>
      <c r="AX158" s="37">
        <v>0.97290930506478213</v>
      </c>
      <c r="AY158" s="37">
        <v>0.9824198552223371</v>
      </c>
      <c r="AZ158" s="37">
        <v>0.98780487804878048</v>
      </c>
      <c r="BA158" s="37">
        <v>0.98764258555133078</v>
      </c>
      <c r="BB158" s="37">
        <v>0.9821905609973286</v>
      </c>
      <c r="BC158" s="37">
        <v>0.98305084745762716</v>
      </c>
      <c r="BD158" s="37">
        <v>0.98904538341158055</v>
      </c>
      <c r="BE158" s="37">
        <v>0.97911227154046998</v>
      </c>
      <c r="BF158" s="37">
        <v>0.98555956678700363</v>
      </c>
      <c r="BG158" s="37">
        <v>0.99546827794561932</v>
      </c>
      <c r="BH158" s="37"/>
      <c r="BI158" s="37"/>
      <c r="BJ158" s="37"/>
      <c r="BK158" s="37"/>
      <c r="BL158" s="37"/>
      <c r="BM158" s="33"/>
      <c r="BN158" s="35"/>
      <c r="BO158" s="35"/>
      <c r="BP158" s="35"/>
      <c r="BQ158" s="35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</row>
    <row r="159" spans="20:148" x14ac:dyDescent="0.25">
      <c r="T159" s="32"/>
      <c r="U159" s="33" t="s">
        <v>64</v>
      </c>
      <c r="V159" s="36"/>
      <c r="W159" s="36"/>
      <c r="X159" s="36"/>
      <c r="Y159" s="36"/>
      <c r="Z159" s="36"/>
      <c r="AA159" s="36">
        <v>0</v>
      </c>
      <c r="AB159" s="36">
        <v>0</v>
      </c>
      <c r="AC159" s="36">
        <v>0</v>
      </c>
      <c r="AD159" s="36">
        <v>0</v>
      </c>
      <c r="AE159" s="36">
        <v>0</v>
      </c>
      <c r="AF159" s="36">
        <v>0</v>
      </c>
      <c r="AG159" s="37">
        <v>0</v>
      </c>
      <c r="AH159" s="37">
        <v>0.27</v>
      </c>
      <c r="AI159" s="37">
        <v>0.21</v>
      </c>
      <c r="AJ159" s="36">
        <v>0.23604060913705585</v>
      </c>
      <c r="AK159" s="37">
        <v>0.22519083969465647</v>
      </c>
      <c r="AL159" s="37">
        <v>0.24489795918367346</v>
      </c>
      <c r="AM159" s="37">
        <v>0.27515723270440251</v>
      </c>
      <c r="AN159" s="37">
        <v>0.1853997682502897</v>
      </c>
      <c r="AO159" s="37">
        <v>0.18362573099415205</v>
      </c>
      <c r="AP159" s="37">
        <v>0.30779220779220778</v>
      </c>
      <c r="AQ159" s="37">
        <v>0.51017811704834604</v>
      </c>
      <c r="AR159" s="37">
        <v>0.49017038007863695</v>
      </c>
      <c r="AS159" s="37">
        <v>0.50436953807740326</v>
      </c>
      <c r="AT159" s="37"/>
      <c r="AU159" s="37"/>
      <c r="AV159" s="37"/>
      <c r="AW159" s="37"/>
      <c r="AX159" s="37"/>
      <c r="AY159" s="37"/>
      <c r="AZ159" s="37"/>
      <c r="BA159" s="37">
        <v>1</v>
      </c>
      <c r="BB159" s="37">
        <v>1</v>
      </c>
      <c r="BC159" s="37">
        <v>1</v>
      </c>
      <c r="BD159" s="37">
        <v>0.96</v>
      </c>
      <c r="BE159" s="37">
        <v>1</v>
      </c>
      <c r="BF159" s="37">
        <v>1</v>
      </c>
      <c r="BG159" s="37">
        <v>1</v>
      </c>
      <c r="BH159" s="37"/>
      <c r="BI159" s="37"/>
      <c r="BJ159" s="37"/>
      <c r="BK159" s="37"/>
      <c r="BL159" s="37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</row>
    <row r="160" spans="20:148" x14ac:dyDescent="0.25">
      <c r="T160" s="32"/>
      <c r="U160" s="33" t="s">
        <v>38</v>
      </c>
      <c r="V160" s="36"/>
      <c r="W160" s="36"/>
      <c r="X160" s="36"/>
      <c r="Y160" s="36"/>
      <c r="Z160" s="36"/>
      <c r="AA160" s="36">
        <v>0</v>
      </c>
      <c r="AB160" s="36">
        <v>0</v>
      </c>
      <c r="AC160" s="36">
        <v>0</v>
      </c>
      <c r="AD160" s="36">
        <v>0</v>
      </c>
      <c r="AE160" s="36">
        <v>0</v>
      </c>
      <c r="AF160" s="36">
        <v>0</v>
      </c>
      <c r="AG160" s="37">
        <v>0</v>
      </c>
      <c r="AH160" s="37">
        <v>1</v>
      </c>
      <c r="AI160" s="37">
        <v>1</v>
      </c>
      <c r="AJ160" s="36">
        <v>1</v>
      </c>
      <c r="AK160" s="37">
        <v>1</v>
      </c>
      <c r="AL160" s="37">
        <v>0.99875156054931336</v>
      </c>
      <c r="AM160" s="37">
        <v>1</v>
      </c>
      <c r="AN160" s="37">
        <v>1</v>
      </c>
      <c r="AO160" s="37">
        <v>1</v>
      </c>
      <c r="AP160" s="37">
        <v>1</v>
      </c>
      <c r="AQ160" s="37">
        <v>0.99657142857142855</v>
      </c>
      <c r="AR160" s="37">
        <v>0.99527744982290434</v>
      </c>
      <c r="AS160" s="37">
        <v>0.99423963133640558</v>
      </c>
      <c r="AT160" s="37">
        <v>0.99897435897435893</v>
      </c>
      <c r="AU160" s="37">
        <v>1</v>
      </c>
      <c r="AV160" s="37">
        <v>1</v>
      </c>
      <c r="AW160" s="37">
        <v>0.99842271293375395</v>
      </c>
      <c r="AX160" s="37">
        <v>0.99853801169590639</v>
      </c>
      <c r="AY160" s="37">
        <v>0.99766899766899764</v>
      </c>
      <c r="AZ160" s="37">
        <v>0.99872448979591832</v>
      </c>
      <c r="BA160" s="37">
        <v>0.99231950844854067</v>
      </c>
      <c r="BB160" s="37">
        <v>0.99184339314845027</v>
      </c>
      <c r="BC160" s="37">
        <v>0.99055489964580878</v>
      </c>
      <c r="BD160" s="37">
        <v>0.98943196829590485</v>
      </c>
      <c r="BE160" s="37">
        <v>0.99057873485868098</v>
      </c>
      <c r="BF160" s="37">
        <v>0.99182242990654201</v>
      </c>
      <c r="BG160" s="37">
        <v>0.99500624219725342</v>
      </c>
      <c r="BH160" s="37"/>
      <c r="BI160" s="37"/>
      <c r="BJ160" s="37"/>
      <c r="BK160" s="37"/>
      <c r="BL160" s="37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</row>
    <row r="161" spans="20:148" x14ac:dyDescent="0.25">
      <c r="T161" s="32"/>
      <c r="U161" s="33" t="s">
        <v>3</v>
      </c>
      <c r="V161" s="36"/>
      <c r="W161" s="36"/>
      <c r="X161" s="36"/>
      <c r="Y161" s="36"/>
      <c r="Z161" s="36"/>
      <c r="AA161" s="36">
        <v>0.97</v>
      </c>
      <c r="AB161" s="36">
        <v>0.98</v>
      </c>
      <c r="AC161" s="36">
        <v>0.98</v>
      </c>
      <c r="AD161" s="36">
        <v>1</v>
      </c>
      <c r="AE161" s="36">
        <v>1</v>
      </c>
      <c r="AF161" s="36">
        <v>1</v>
      </c>
      <c r="AG161" s="37">
        <v>0.84304932735426008</v>
      </c>
      <c r="AH161" s="37">
        <v>0.89</v>
      </c>
      <c r="AI161" s="37">
        <v>0.71098265895953761</v>
      </c>
      <c r="AJ161" s="36">
        <v>0.76165803108808294</v>
      </c>
      <c r="AK161" s="37">
        <v>0.97391304347826091</v>
      </c>
      <c r="AL161" s="37">
        <v>0.76851851851851849</v>
      </c>
      <c r="AM161" s="37">
        <v>0.72925764192139741</v>
      </c>
      <c r="AN161" s="37">
        <v>0.61354581673306774</v>
      </c>
      <c r="AO161" s="37">
        <v>0.62548262548262545</v>
      </c>
      <c r="AP161" s="37">
        <v>0.45991561181434598</v>
      </c>
      <c r="AQ161" s="37">
        <v>0.5266903914590747</v>
      </c>
      <c r="AR161" s="37">
        <v>0.92920353982300885</v>
      </c>
      <c r="AS161" s="37">
        <v>0.45049504950495051</v>
      </c>
      <c r="AT161" s="37">
        <v>0.87610619469026552</v>
      </c>
      <c r="AU161" s="37">
        <v>0.89867841409691629</v>
      </c>
      <c r="AV161" s="37">
        <v>0.5752212389380531</v>
      </c>
      <c r="AW161" s="37">
        <v>0.8110236220472441</v>
      </c>
      <c r="AX161" s="37">
        <v>0.90551181102362199</v>
      </c>
      <c r="AY161" s="37">
        <v>0.97222222222222221</v>
      </c>
      <c r="AZ161" s="37">
        <v>0.95428571428571429</v>
      </c>
      <c r="BA161" s="37">
        <v>0.83185840707964598</v>
      </c>
      <c r="BB161" s="37">
        <v>0.65071770334928225</v>
      </c>
      <c r="BC161" s="37">
        <v>0.62549800796812749</v>
      </c>
      <c r="BD161" s="37">
        <v>0.98712446351931327</v>
      </c>
      <c r="BE161" s="37">
        <v>0.7155555555555555</v>
      </c>
      <c r="BF161" s="37">
        <v>0.98069498069498073</v>
      </c>
      <c r="BG161" s="37">
        <v>0.80861244019138756</v>
      </c>
      <c r="BH161" s="37"/>
      <c r="BI161" s="37"/>
      <c r="BJ161" s="37"/>
      <c r="BK161" s="37"/>
      <c r="BL161" s="37"/>
      <c r="BM161" s="35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</row>
    <row r="162" spans="20:148" x14ac:dyDescent="0.25">
      <c r="T162" s="32"/>
      <c r="U162" s="33" t="s">
        <v>2</v>
      </c>
      <c r="V162" s="36"/>
      <c r="W162" s="36"/>
      <c r="X162" s="36"/>
      <c r="Y162" s="36"/>
      <c r="Z162" s="36"/>
      <c r="AA162" s="36">
        <v>0.98</v>
      </c>
      <c r="AB162" s="36">
        <v>0.98</v>
      </c>
      <c r="AC162" s="36">
        <v>1</v>
      </c>
      <c r="AD162" s="36">
        <v>1</v>
      </c>
      <c r="AE162" s="36">
        <v>1</v>
      </c>
      <c r="AF162" s="36">
        <v>1</v>
      </c>
      <c r="AG162" s="37">
        <v>0.99775280898876406</v>
      </c>
      <c r="AH162" s="37">
        <v>0.99283154121863804</v>
      </c>
      <c r="AI162" s="37">
        <v>1</v>
      </c>
      <c r="AJ162" s="36">
        <v>0.9946996466431095</v>
      </c>
      <c r="AK162" s="37">
        <v>1</v>
      </c>
      <c r="AL162" s="37">
        <v>0.99310344827586206</v>
      </c>
      <c r="AM162" s="37">
        <v>0.99795501022494892</v>
      </c>
      <c r="AN162" s="37">
        <v>0.99830508474576274</v>
      </c>
      <c r="AO162" s="37">
        <v>0.98140495867768596</v>
      </c>
      <c r="AP162" s="37">
        <v>0.99230769230769234</v>
      </c>
      <c r="AQ162" s="37">
        <v>0.91612903225806452</v>
      </c>
      <c r="AR162" s="37">
        <v>0.99415204678362568</v>
      </c>
      <c r="AS162" s="37">
        <v>0.98984771573604058</v>
      </c>
      <c r="AT162" s="37">
        <v>0.99596774193548387</v>
      </c>
      <c r="AU162" s="37">
        <v>1</v>
      </c>
      <c r="AV162" s="37">
        <v>1</v>
      </c>
      <c r="AW162" s="37">
        <v>0.99676375404530748</v>
      </c>
      <c r="AX162" s="37">
        <v>0.99140401146131807</v>
      </c>
      <c r="AY162" s="37">
        <v>0.98847262247838619</v>
      </c>
      <c r="AZ162" s="37">
        <v>0.98987341772151893</v>
      </c>
      <c r="BA162" s="37">
        <v>0.99730458221024254</v>
      </c>
      <c r="BB162" s="37">
        <v>0.99175824175824179</v>
      </c>
      <c r="BC162" s="37">
        <v>0.98918918918918919</v>
      </c>
      <c r="BD162" s="37">
        <v>0.99204244031830235</v>
      </c>
      <c r="BE162" s="37">
        <v>0.99168975069252074</v>
      </c>
      <c r="BF162" s="37">
        <v>0.99199999999999999</v>
      </c>
      <c r="BG162" s="37">
        <v>0.99175824175824179</v>
      </c>
      <c r="BH162" s="37"/>
      <c r="BI162" s="37"/>
      <c r="BJ162" s="37"/>
      <c r="BK162" s="37"/>
      <c r="BL162" s="37"/>
      <c r="BM162" s="37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</row>
    <row r="163" spans="20:148" x14ac:dyDescent="0.25">
      <c r="T163" s="32"/>
      <c r="U163" s="33" t="s">
        <v>0</v>
      </c>
      <c r="V163" s="36"/>
      <c r="W163" s="36"/>
      <c r="X163" s="36"/>
      <c r="Y163" s="36"/>
      <c r="Z163" s="36"/>
      <c r="AA163" s="36">
        <v>1</v>
      </c>
      <c r="AB163" s="36">
        <v>1</v>
      </c>
      <c r="AC163" s="36">
        <v>1</v>
      </c>
      <c r="AD163" s="36">
        <v>1</v>
      </c>
      <c r="AE163" s="36">
        <v>1</v>
      </c>
      <c r="AF163" s="36">
        <v>0.99</v>
      </c>
      <c r="AG163" s="37">
        <v>0.9985955056179775</v>
      </c>
      <c r="AH163" s="36">
        <v>1</v>
      </c>
      <c r="AI163" s="36">
        <v>1</v>
      </c>
      <c r="AJ163" s="36">
        <v>0.99431171786120587</v>
      </c>
      <c r="AK163" s="37">
        <v>0.99551066217732886</v>
      </c>
      <c r="AL163" s="37">
        <v>0.99635922330097082</v>
      </c>
      <c r="AM163" s="37">
        <v>0.99445214979195562</v>
      </c>
      <c r="AN163" s="37">
        <v>0.99776286353467558</v>
      </c>
      <c r="AO163" s="37">
        <v>1</v>
      </c>
      <c r="AP163" s="37">
        <v>0.99848024316109418</v>
      </c>
      <c r="AQ163" s="37">
        <v>0.99428571428571433</v>
      </c>
      <c r="AR163" s="37">
        <v>0.99531250000000004</v>
      </c>
      <c r="AS163" s="37">
        <v>0.99722991689750695</v>
      </c>
      <c r="AT163" s="37">
        <v>0.99636803874092006</v>
      </c>
      <c r="AU163" s="37">
        <v>0.99520383693045567</v>
      </c>
      <c r="AV163" s="37">
        <v>0.99448732083792724</v>
      </c>
      <c r="AW163" s="37">
        <v>0.99731543624161079</v>
      </c>
      <c r="AX163" s="37">
        <v>0.98849104859335035</v>
      </c>
      <c r="AY163" s="37">
        <v>0.99779977997799785</v>
      </c>
      <c r="AZ163" s="37">
        <v>0.99777034559643252</v>
      </c>
      <c r="BA163" s="37">
        <v>0.99335989375830014</v>
      </c>
      <c r="BB163" s="37">
        <v>0.99078947368421055</v>
      </c>
      <c r="BC163" s="37">
        <v>0.99009900990099009</v>
      </c>
      <c r="BD163" s="37">
        <v>0.99091940976163451</v>
      </c>
      <c r="BE163" s="37">
        <v>0.99244875943905075</v>
      </c>
      <c r="BF163" s="37">
        <v>0.99492385786802029</v>
      </c>
      <c r="BG163" s="37">
        <v>0.99659863945578231</v>
      </c>
      <c r="BH163" s="37"/>
      <c r="BI163" s="37"/>
      <c r="BJ163" s="37"/>
      <c r="BK163" s="37"/>
      <c r="BL163" s="37"/>
      <c r="BM163" s="37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</row>
    <row r="164" spans="20:148" x14ac:dyDescent="0.25">
      <c r="T164" s="32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7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7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</row>
    <row r="165" spans="20:148" x14ac:dyDescent="0.25">
      <c r="T165" s="32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7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7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</row>
    <row r="166" spans="20:148" x14ac:dyDescent="0.25">
      <c r="T166" s="32"/>
      <c r="U166" s="33" t="s">
        <v>14</v>
      </c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7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7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</row>
    <row r="167" spans="20:148" x14ac:dyDescent="0.25">
      <c r="T167" s="32"/>
      <c r="U167" s="33"/>
      <c r="V167" s="35">
        <v>43101</v>
      </c>
      <c r="W167" s="35">
        <v>43132</v>
      </c>
      <c r="X167" s="35">
        <v>43160</v>
      </c>
      <c r="Y167" s="35">
        <v>43191</v>
      </c>
      <c r="Z167" s="35">
        <v>43221</v>
      </c>
      <c r="AA167" s="35">
        <v>43252</v>
      </c>
      <c r="AB167" s="35">
        <v>43282</v>
      </c>
      <c r="AC167" s="35">
        <v>43313</v>
      </c>
      <c r="AD167" s="35">
        <v>43344</v>
      </c>
      <c r="AE167" s="35">
        <v>43374</v>
      </c>
      <c r="AF167" s="35">
        <v>43405</v>
      </c>
      <c r="AG167" s="35">
        <v>43435</v>
      </c>
      <c r="AH167" s="35">
        <v>43466</v>
      </c>
      <c r="AI167" s="35">
        <v>43497</v>
      </c>
      <c r="AJ167" s="35">
        <v>43525</v>
      </c>
      <c r="AK167" s="35">
        <v>43556</v>
      </c>
      <c r="AL167" s="35">
        <v>43586</v>
      </c>
      <c r="AM167" s="35">
        <v>43617</v>
      </c>
      <c r="AN167" s="35">
        <v>43647</v>
      </c>
      <c r="AO167" s="35">
        <v>43678</v>
      </c>
      <c r="AP167" s="35">
        <v>43709</v>
      </c>
      <c r="AQ167" s="35">
        <v>43739</v>
      </c>
      <c r="AR167" s="35">
        <v>43770</v>
      </c>
      <c r="AS167" s="35">
        <v>43800</v>
      </c>
      <c r="AT167" s="35">
        <v>43831</v>
      </c>
      <c r="AU167" s="35">
        <v>43862</v>
      </c>
      <c r="AV167" s="35">
        <v>43891</v>
      </c>
      <c r="AW167" s="35">
        <v>43922</v>
      </c>
      <c r="AX167" s="35">
        <v>43952</v>
      </c>
      <c r="AY167" s="35">
        <v>43983</v>
      </c>
      <c r="AZ167" s="35">
        <v>44013</v>
      </c>
      <c r="BA167" s="35">
        <v>44227</v>
      </c>
      <c r="BB167" s="35">
        <v>44228</v>
      </c>
      <c r="BC167" s="35">
        <v>44256</v>
      </c>
      <c r="BD167" s="35">
        <v>44287</v>
      </c>
      <c r="BE167" s="35">
        <v>44317</v>
      </c>
      <c r="BF167" s="35">
        <v>44348</v>
      </c>
      <c r="BG167" s="35">
        <v>44378</v>
      </c>
      <c r="BH167" s="35">
        <v>44409</v>
      </c>
      <c r="BI167" s="35">
        <v>44440</v>
      </c>
      <c r="BJ167" s="35">
        <v>44470</v>
      </c>
      <c r="BK167" s="35">
        <v>44501</v>
      </c>
      <c r="BL167" s="35">
        <v>44531</v>
      </c>
      <c r="BM167" s="37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</row>
    <row r="168" spans="20:148" x14ac:dyDescent="0.25">
      <c r="T168" s="32"/>
      <c r="U168" s="33" t="s">
        <v>12</v>
      </c>
      <c r="V168" s="36"/>
      <c r="W168" s="36"/>
      <c r="X168" s="36"/>
      <c r="Y168" s="36"/>
      <c r="Z168" s="36"/>
      <c r="AA168" s="36">
        <v>0.36</v>
      </c>
      <c r="AB168" s="36">
        <v>0.35</v>
      </c>
      <c r="AC168" s="36">
        <v>0.31</v>
      </c>
      <c r="AD168" s="36">
        <v>0.34</v>
      </c>
      <c r="AE168" s="36">
        <v>0.31</v>
      </c>
      <c r="AF168" s="36">
        <v>0.33</v>
      </c>
      <c r="AG168" s="37">
        <v>0.30612244897959184</v>
      </c>
      <c r="AH168" s="37">
        <v>0.37455830388692579</v>
      </c>
      <c r="AI168" s="37">
        <v>0.29741379310344829</v>
      </c>
      <c r="AJ168" s="36">
        <v>0.23170731707317074</v>
      </c>
      <c r="AK168" s="37">
        <v>0.32786885245901637</v>
      </c>
      <c r="AL168" s="37">
        <v>0.37264150943396224</v>
      </c>
      <c r="AM168" s="37">
        <v>0.31660231660231658</v>
      </c>
      <c r="AN168" s="37">
        <v>0.36206896551724138</v>
      </c>
      <c r="AO168" s="37">
        <v>0.3359073359073359</v>
      </c>
      <c r="AP168" s="37">
        <v>0.37850467289719625</v>
      </c>
      <c r="AQ168" s="37">
        <v>0.35856573705179284</v>
      </c>
      <c r="AR168" s="37">
        <v>0.3632286995515695</v>
      </c>
      <c r="AS168" s="37">
        <v>0.35922330097087379</v>
      </c>
      <c r="AT168" s="37">
        <v>0.39269406392694062</v>
      </c>
      <c r="AU168" s="37">
        <v>0.30593607305936071</v>
      </c>
      <c r="AV168" s="37">
        <v>0.27218934911242604</v>
      </c>
      <c r="AW168" s="37">
        <v>0.38725490196078433</v>
      </c>
      <c r="AX168" s="37">
        <v>0.28240740740740738</v>
      </c>
      <c r="AY168" s="37">
        <v>0.19844357976653695</v>
      </c>
      <c r="AZ168" s="37">
        <v>0.20814479638009051</v>
      </c>
      <c r="BA168" s="37">
        <v>0.3165137614678899</v>
      </c>
      <c r="BB168" s="37">
        <v>0.28310502283105021</v>
      </c>
      <c r="BC168" s="37">
        <v>0.26666666666666666</v>
      </c>
      <c r="BD168" s="37">
        <v>0.2878787878787879</v>
      </c>
      <c r="BE168" s="37">
        <v>0.31349206349206349</v>
      </c>
      <c r="BF168" s="37">
        <v>0.27192982456140352</v>
      </c>
      <c r="BG168" s="37">
        <v>0.31927710843373491</v>
      </c>
      <c r="BH168" s="37"/>
      <c r="BI168" s="37"/>
      <c r="BJ168" s="37"/>
      <c r="BK168" s="37"/>
      <c r="BL168" s="37"/>
      <c r="BM168" s="37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</row>
    <row r="169" spans="20:148" x14ac:dyDescent="0.25">
      <c r="T169" s="32"/>
      <c r="U169" s="33" t="s">
        <v>9</v>
      </c>
      <c r="V169" s="36"/>
      <c r="W169" s="36"/>
      <c r="X169" s="36"/>
      <c r="Y169" s="36"/>
      <c r="Z169" s="36"/>
      <c r="AA169" s="36">
        <v>0.5</v>
      </c>
      <c r="AB169" s="36">
        <v>0.48</v>
      </c>
      <c r="AC169" s="36">
        <v>0.57999999999999996</v>
      </c>
      <c r="AD169" s="36">
        <v>0.72</v>
      </c>
      <c r="AE169" s="36">
        <v>0.61</v>
      </c>
      <c r="AF169" s="36">
        <v>0.49</v>
      </c>
      <c r="AG169" s="37">
        <v>0.67741935483870963</v>
      </c>
      <c r="AH169" s="37">
        <v>0.57499999999999996</v>
      </c>
      <c r="AI169" s="37">
        <v>0.55000000000000004</v>
      </c>
      <c r="AJ169" s="36">
        <v>0.5</v>
      </c>
      <c r="AK169" s="37">
        <v>0.51219512195121952</v>
      </c>
      <c r="AL169" s="37">
        <v>0.6</v>
      </c>
      <c r="AM169" s="37">
        <v>0.61904761904761907</v>
      </c>
      <c r="AN169" s="37">
        <v>0.5</v>
      </c>
      <c r="AO169" s="37">
        <v>0.5161290322580645</v>
      </c>
      <c r="AP169" s="37">
        <v>0.72727272727272729</v>
      </c>
      <c r="AQ169" s="37">
        <v>0.51851851851851849</v>
      </c>
      <c r="AR169" s="37">
        <v>0.61764705882352944</v>
      </c>
      <c r="AS169" s="37">
        <v>0.51351351351351349</v>
      </c>
      <c r="AT169" s="37">
        <v>0.47727272727272729</v>
      </c>
      <c r="AU169" s="37">
        <v>0.61111111111111116</v>
      </c>
      <c r="AV169" s="37">
        <v>0.55263157894736847</v>
      </c>
      <c r="AW169" s="37">
        <v>0.53333333333333333</v>
      </c>
      <c r="AX169" s="37">
        <v>0.42857142857142855</v>
      </c>
      <c r="AY169" s="37">
        <v>0.40476190476190477</v>
      </c>
      <c r="AZ169" s="37">
        <v>0.59459459459459463</v>
      </c>
      <c r="BA169" s="37">
        <v>0.42499999999999999</v>
      </c>
      <c r="BB169" s="37">
        <v>0.3888888888888889</v>
      </c>
      <c r="BC169" s="37">
        <v>0.51162790697674421</v>
      </c>
      <c r="BD169" s="37">
        <v>0.58536585365853655</v>
      </c>
      <c r="BE169" s="37">
        <v>0.47368421052631576</v>
      </c>
      <c r="BF169" s="37">
        <v>0.5</v>
      </c>
      <c r="BG169" s="37">
        <v>0.52941176470588236</v>
      </c>
      <c r="BH169" s="37"/>
      <c r="BI169" s="37"/>
      <c r="BJ169" s="37"/>
      <c r="BK169" s="37"/>
      <c r="BL169" s="37"/>
      <c r="BM169" s="37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</row>
    <row r="170" spans="20:148" x14ac:dyDescent="0.25">
      <c r="T170" s="32"/>
      <c r="U170" s="33" t="s">
        <v>11</v>
      </c>
      <c r="V170" s="36"/>
      <c r="W170" s="36"/>
      <c r="X170" s="36"/>
      <c r="Y170" s="36"/>
      <c r="Z170" s="36"/>
      <c r="AA170" s="36">
        <v>0.59</v>
      </c>
      <c r="AB170" s="36">
        <v>0.64</v>
      </c>
      <c r="AC170" s="36">
        <v>0.66</v>
      </c>
      <c r="AD170" s="36">
        <v>0.76</v>
      </c>
      <c r="AE170" s="36">
        <v>0.7</v>
      </c>
      <c r="AF170" s="36">
        <v>0.59</v>
      </c>
      <c r="AG170" s="37">
        <v>0.62745098039215685</v>
      </c>
      <c r="AH170" s="37">
        <v>0.72580645161290325</v>
      </c>
      <c r="AI170" s="37">
        <v>0.6428571428571429</v>
      </c>
      <c r="AJ170" s="36">
        <v>0.56140350877192979</v>
      </c>
      <c r="AK170" s="37">
        <v>0.55882352941176472</v>
      </c>
      <c r="AL170" s="37">
        <v>0.69090909090909092</v>
      </c>
      <c r="AM170" s="37">
        <v>0.66666666666666663</v>
      </c>
      <c r="AN170" s="37">
        <v>0.74468085106382975</v>
      </c>
      <c r="AO170" s="37">
        <v>0.75</v>
      </c>
      <c r="AP170" s="37">
        <v>0.72499999999999998</v>
      </c>
      <c r="AQ170" s="37">
        <v>0.72093023255813948</v>
      </c>
      <c r="AR170" s="37">
        <v>0.73076923076923073</v>
      </c>
      <c r="AS170" s="37">
        <v>0.8</v>
      </c>
      <c r="AT170" s="37">
        <v>0.8</v>
      </c>
      <c r="AU170" s="37">
        <v>0</v>
      </c>
      <c r="AV170" s="37">
        <v>0.33333333333333331</v>
      </c>
      <c r="AW170" s="37">
        <v>0</v>
      </c>
      <c r="AX170" s="37">
        <v>0</v>
      </c>
      <c r="AY170" s="37">
        <v>0</v>
      </c>
      <c r="AZ170" s="37">
        <v>1</v>
      </c>
      <c r="BA170" s="37"/>
      <c r="BB170" s="37"/>
      <c r="BC170" s="37"/>
      <c r="BD170" s="37"/>
      <c r="BE170" s="37"/>
      <c r="BF170" s="37">
        <v>0</v>
      </c>
      <c r="BG170" s="37">
        <v>0</v>
      </c>
      <c r="BH170" s="37"/>
      <c r="BI170" s="37"/>
      <c r="BJ170" s="37"/>
      <c r="BK170" s="37"/>
      <c r="BL170" s="37"/>
      <c r="BM170" s="37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</row>
    <row r="171" spans="20:148" x14ac:dyDescent="0.25">
      <c r="T171" s="32"/>
      <c r="U171" s="33" t="s">
        <v>10</v>
      </c>
      <c r="V171" s="36"/>
      <c r="W171" s="36"/>
      <c r="X171" s="36"/>
      <c r="Y171" s="36"/>
      <c r="Z171" s="36"/>
      <c r="AA171" s="36">
        <v>0.33</v>
      </c>
      <c r="AB171" s="36">
        <v>0.33</v>
      </c>
      <c r="AC171" s="36">
        <v>0.45</v>
      </c>
      <c r="AD171" s="36">
        <v>0.46</v>
      </c>
      <c r="AE171" s="36">
        <v>0.38</v>
      </c>
      <c r="AF171" s="36">
        <v>0.42</v>
      </c>
      <c r="AG171" s="37">
        <v>0.37037037037037035</v>
      </c>
      <c r="AH171" s="37">
        <v>0.44</v>
      </c>
      <c r="AI171" s="37">
        <v>0.5</v>
      </c>
      <c r="AJ171" s="36">
        <v>0.30769230769230771</v>
      </c>
      <c r="AK171" s="37">
        <v>0.46666666666666667</v>
      </c>
      <c r="AL171" s="37">
        <v>0.61538461538461542</v>
      </c>
      <c r="AM171" s="37">
        <v>0.61111111111111116</v>
      </c>
      <c r="AN171" s="37">
        <v>0.55172413793103448</v>
      </c>
      <c r="AO171" s="37">
        <v>0.55555555555555558</v>
      </c>
      <c r="AP171" s="37">
        <v>0.6071428571428571</v>
      </c>
      <c r="AQ171" s="37">
        <v>0.55555555555555558</v>
      </c>
      <c r="AR171" s="37">
        <v>0.7</v>
      </c>
      <c r="AS171" s="37">
        <v>0.65384615384615385</v>
      </c>
      <c r="AT171" s="37">
        <v>0.5357142857142857</v>
      </c>
      <c r="AU171" s="37">
        <v>0.5714285714285714</v>
      </c>
      <c r="AV171" s="37">
        <v>0.45454545454545453</v>
      </c>
      <c r="AW171" s="37">
        <v>0.55555555555555558</v>
      </c>
      <c r="AX171" s="37">
        <v>0.35714285714285715</v>
      </c>
      <c r="AY171" s="37">
        <v>0.43333333333333335</v>
      </c>
      <c r="AZ171" s="37">
        <v>0.47826086956521741</v>
      </c>
      <c r="BA171" s="37">
        <v>0.46875</v>
      </c>
      <c r="BB171" s="37">
        <v>0.46666666666666667</v>
      </c>
      <c r="BC171" s="37">
        <v>0.30769230769230771</v>
      </c>
      <c r="BD171" s="37">
        <v>0.38461538461538464</v>
      </c>
      <c r="BE171" s="37">
        <v>0.48148148148148145</v>
      </c>
      <c r="BF171" s="37">
        <v>0.47058823529411764</v>
      </c>
      <c r="BG171" s="37">
        <v>0.41935483870967744</v>
      </c>
      <c r="BH171" s="37"/>
      <c r="BI171" s="37"/>
      <c r="BJ171" s="37"/>
      <c r="BK171" s="37"/>
      <c r="BL171" s="37"/>
      <c r="BM171" s="37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</row>
    <row r="172" spans="20:148" x14ac:dyDescent="0.25">
      <c r="T172" s="32"/>
      <c r="U172" s="33" t="s">
        <v>8</v>
      </c>
      <c r="V172" s="36"/>
      <c r="W172" s="36"/>
      <c r="X172" s="36"/>
      <c r="Y172" s="36"/>
      <c r="Z172" s="36"/>
      <c r="AA172" s="36">
        <v>0.37</v>
      </c>
      <c r="AB172" s="36">
        <v>0.4</v>
      </c>
      <c r="AC172" s="36">
        <v>0.51</v>
      </c>
      <c r="AD172" s="36">
        <v>0.42</v>
      </c>
      <c r="AE172" s="36">
        <v>0.4</v>
      </c>
      <c r="AF172" s="36">
        <v>0.42</v>
      </c>
      <c r="AG172" s="37">
        <v>0.4358974358974359</v>
      </c>
      <c r="AH172" s="37">
        <v>0.35227272727272729</v>
      </c>
      <c r="AI172" s="37">
        <v>0.35714285714285715</v>
      </c>
      <c r="AJ172" s="36">
        <v>0.36</v>
      </c>
      <c r="AK172" s="37">
        <v>0.3595505617977528</v>
      </c>
      <c r="AL172" s="37">
        <v>0.39506172839506171</v>
      </c>
      <c r="AM172" s="37">
        <v>0.47058823529411764</v>
      </c>
      <c r="AN172" s="37">
        <v>0.421875</v>
      </c>
      <c r="AO172" s="37">
        <v>0.421875</v>
      </c>
      <c r="AP172" s="37">
        <v>0.5490196078431373</v>
      </c>
      <c r="AQ172" s="37">
        <v>0.40909090909090912</v>
      </c>
      <c r="AR172" s="37">
        <v>0.31428571428571428</v>
      </c>
      <c r="AS172" s="37">
        <v>0.43902439024390244</v>
      </c>
      <c r="AT172" s="37">
        <v>0.39743589743589741</v>
      </c>
      <c r="AU172" s="37">
        <v>0.32432432432432434</v>
      </c>
      <c r="AV172" s="37">
        <v>0.28169014084507044</v>
      </c>
      <c r="AW172" s="37">
        <v>0.33823529411764708</v>
      </c>
      <c r="AX172" s="37">
        <v>0.23529411764705882</v>
      </c>
      <c r="AY172" s="37">
        <v>0.30645161290322581</v>
      </c>
      <c r="AZ172" s="37">
        <v>0.4</v>
      </c>
      <c r="BA172" s="37">
        <v>0.41538461538461541</v>
      </c>
      <c r="BB172" s="37">
        <v>0.39705882352941174</v>
      </c>
      <c r="BC172" s="37">
        <v>0.46031746031746029</v>
      </c>
      <c r="BD172" s="37">
        <v>0.39130434782608697</v>
      </c>
      <c r="BE172" s="37">
        <v>0.375</v>
      </c>
      <c r="BF172" s="37">
        <v>0.421875</v>
      </c>
      <c r="BG172" s="37">
        <v>0.43478260869565216</v>
      </c>
      <c r="BH172" s="37"/>
      <c r="BI172" s="37"/>
      <c r="BJ172" s="37"/>
      <c r="BK172" s="37"/>
      <c r="BL172" s="37"/>
      <c r="BM172" s="37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</row>
    <row r="173" spans="20:148" x14ac:dyDescent="0.25">
      <c r="T173" s="32"/>
      <c r="U173" s="33" t="s">
        <v>7</v>
      </c>
      <c r="V173" s="36"/>
      <c r="W173" s="36"/>
      <c r="X173" s="36"/>
      <c r="Y173" s="36"/>
      <c r="Z173" s="36"/>
      <c r="AA173" s="36">
        <v>0.67</v>
      </c>
      <c r="AB173" s="36">
        <v>0.46</v>
      </c>
      <c r="AC173" s="36">
        <v>0.38</v>
      </c>
      <c r="AD173" s="36">
        <v>0.5</v>
      </c>
      <c r="AE173" s="36">
        <v>0.44</v>
      </c>
      <c r="AF173" s="36">
        <v>0.18</v>
      </c>
      <c r="AG173" s="37">
        <v>0.33333333333333331</v>
      </c>
      <c r="AH173" s="37">
        <v>0.17647058823529413</v>
      </c>
      <c r="AI173" s="37">
        <v>0.3125</v>
      </c>
      <c r="AJ173" s="36">
        <v>0.37037037037037035</v>
      </c>
      <c r="AK173" s="37">
        <v>0.36363636363636365</v>
      </c>
      <c r="AL173" s="37">
        <v>0.4</v>
      </c>
      <c r="AM173" s="37">
        <v>0.4375</v>
      </c>
      <c r="AN173" s="37">
        <v>0.2</v>
      </c>
      <c r="AO173" s="37">
        <v>0</v>
      </c>
      <c r="AP173" s="37">
        <v>0</v>
      </c>
      <c r="AQ173" s="37">
        <v>0</v>
      </c>
      <c r="AR173" s="37">
        <v>0</v>
      </c>
      <c r="AS173" s="37">
        <v>0.6</v>
      </c>
      <c r="AT173" s="37">
        <v>0.33333333333333331</v>
      </c>
      <c r="AU173" s="37">
        <v>0.5714285714285714</v>
      </c>
      <c r="AV173" s="37">
        <v>0.4</v>
      </c>
      <c r="AW173" s="37">
        <v>0.33333333333333331</v>
      </c>
      <c r="AX173" s="37">
        <v>0.25</v>
      </c>
      <c r="AY173" s="37">
        <v>1</v>
      </c>
      <c r="AZ173" s="37">
        <v>0.6</v>
      </c>
      <c r="BA173" s="37">
        <v>1</v>
      </c>
      <c r="BB173" s="37"/>
      <c r="BC173" s="37"/>
      <c r="BD173" s="37">
        <v>0</v>
      </c>
      <c r="BE173" s="37">
        <v>0</v>
      </c>
      <c r="BF173" s="37">
        <v>0</v>
      </c>
      <c r="BG173" s="37">
        <v>0</v>
      </c>
      <c r="BH173" s="37"/>
      <c r="BI173" s="37"/>
      <c r="BJ173" s="37"/>
      <c r="BK173" s="37"/>
      <c r="BL173" s="37"/>
      <c r="BM173" s="37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</row>
    <row r="174" spans="20:148" x14ac:dyDescent="0.25">
      <c r="T174" s="32"/>
      <c r="U174" s="33" t="s">
        <v>6</v>
      </c>
      <c r="V174" s="36"/>
      <c r="W174" s="36"/>
      <c r="X174" s="36"/>
      <c r="Y174" s="36"/>
      <c r="Z174" s="36"/>
      <c r="AA174" s="36">
        <v>0.2</v>
      </c>
      <c r="AB174" s="36">
        <v>0.36</v>
      </c>
      <c r="AC174" s="36">
        <v>0.4</v>
      </c>
      <c r="AD174" s="36">
        <v>0.25</v>
      </c>
      <c r="AE174" s="36">
        <v>0.19</v>
      </c>
      <c r="AF174" s="36">
        <v>0.38</v>
      </c>
      <c r="AG174" s="37">
        <v>0.26315789473684209</v>
      </c>
      <c r="AH174" s="37">
        <v>0.21875</v>
      </c>
      <c r="AI174" s="37">
        <v>0.2857142857142857</v>
      </c>
      <c r="AJ174" s="36">
        <v>0.22727272727272727</v>
      </c>
      <c r="AK174" s="37">
        <v>0.17647058823529413</v>
      </c>
      <c r="AL174" s="37">
        <v>0.29166666666666669</v>
      </c>
      <c r="AM174" s="37">
        <v>0.41176470588235292</v>
      </c>
      <c r="AN174" s="37">
        <v>0.41666666666666669</v>
      </c>
      <c r="AO174" s="37">
        <v>0.15</v>
      </c>
      <c r="AP174" s="37">
        <v>0.33333333333333331</v>
      </c>
      <c r="AQ174" s="37">
        <v>0.2608695652173913</v>
      </c>
      <c r="AR174" s="37">
        <v>0.2</v>
      </c>
      <c r="AS174" s="37">
        <v>0.27272727272727271</v>
      </c>
      <c r="AT174" s="37">
        <v>0.2608695652173913</v>
      </c>
      <c r="AU174" s="37">
        <v>0.22727272727272727</v>
      </c>
      <c r="AV174" s="37">
        <v>0.14285714285714285</v>
      </c>
      <c r="AW174" s="37">
        <v>0.35</v>
      </c>
      <c r="AX174" s="37">
        <v>0.22222222222222221</v>
      </c>
      <c r="AY174" s="37">
        <v>0.37931034482758619</v>
      </c>
      <c r="AZ174" s="37">
        <v>0.33333333333333331</v>
      </c>
      <c r="BA174" s="37">
        <v>0.33333333333333331</v>
      </c>
      <c r="BB174" s="37">
        <v>0.26923076923076922</v>
      </c>
      <c r="BC174" s="37">
        <v>0.38095238095238093</v>
      </c>
      <c r="BD174" s="37">
        <v>0.35</v>
      </c>
      <c r="BE174" s="37">
        <v>0.19047619047619047</v>
      </c>
      <c r="BF174" s="37">
        <v>0.2857142857142857</v>
      </c>
      <c r="BG174" s="37">
        <v>0.2</v>
      </c>
      <c r="BH174" s="37"/>
      <c r="BI174" s="37"/>
      <c r="BJ174" s="37"/>
      <c r="BK174" s="37"/>
      <c r="BL174" s="37"/>
      <c r="BM174" s="37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</row>
    <row r="175" spans="20:148" x14ac:dyDescent="0.25">
      <c r="T175" s="32"/>
      <c r="U175" s="33" t="s">
        <v>5</v>
      </c>
      <c r="V175" s="36"/>
      <c r="W175" s="36"/>
      <c r="X175" s="36"/>
      <c r="Y175" s="36"/>
      <c r="Z175" s="36"/>
      <c r="AA175" s="36">
        <v>0.55000000000000004</v>
      </c>
      <c r="AB175" s="36">
        <v>0.5</v>
      </c>
      <c r="AC175" s="36">
        <v>0.53</v>
      </c>
      <c r="AD175" s="36">
        <v>0.47</v>
      </c>
      <c r="AE175" s="36">
        <v>0.49</v>
      </c>
      <c r="AF175" s="36">
        <v>0.53</v>
      </c>
      <c r="AG175" s="37">
        <v>0.52066115702479343</v>
      </c>
      <c r="AH175" s="37">
        <v>0.5</v>
      </c>
      <c r="AI175" s="37">
        <v>0.5446808510638298</v>
      </c>
      <c r="AJ175" s="36">
        <v>0.55555555555555558</v>
      </c>
      <c r="AK175" s="37">
        <v>0.52191235059760954</v>
      </c>
      <c r="AL175" s="37">
        <v>0.54918032786885251</v>
      </c>
      <c r="AM175" s="37">
        <v>0.54867256637168138</v>
      </c>
      <c r="AN175" s="37">
        <v>0.52558139534883719</v>
      </c>
      <c r="AO175" s="37">
        <v>0.52788104089219334</v>
      </c>
      <c r="AP175" s="37">
        <v>0.49603174603174605</v>
      </c>
      <c r="AQ175" s="37">
        <v>0.53020134228187921</v>
      </c>
      <c r="AR175" s="37">
        <v>0.54506437768240346</v>
      </c>
      <c r="AS175" s="37">
        <v>0.49659863945578231</v>
      </c>
      <c r="AT175" s="37">
        <v>0.49538461538461537</v>
      </c>
      <c r="AU175" s="37">
        <v>0.52727272727272723</v>
      </c>
      <c r="AV175" s="37">
        <v>0.47859922178988329</v>
      </c>
      <c r="AW175" s="37">
        <v>0.55111111111111111</v>
      </c>
      <c r="AX175" s="37">
        <v>0.55251141552511418</v>
      </c>
      <c r="AY175" s="37">
        <v>0.51893939393939392</v>
      </c>
      <c r="AZ175" s="37">
        <v>0.57073170731707312</v>
      </c>
      <c r="BA175" s="37">
        <v>0.55434782608695654</v>
      </c>
      <c r="BB175" s="37">
        <v>0.47038327526132406</v>
      </c>
      <c r="BC175" s="37">
        <v>0.5161290322580645</v>
      </c>
      <c r="BD175" s="37">
        <v>0.50505050505050508</v>
      </c>
      <c r="BE175" s="37">
        <v>0.55514705882352944</v>
      </c>
      <c r="BF175" s="37">
        <v>0.54982817869415812</v>
      </c>
      <c r="BG175" s="37">
        <v>0.55434782608695654</v>
      </c>
      <c r="BH175" s="37"/>
      <c r="BI175" s="37"/>
      <c r="BJ175" s="37"/>
      <c r="BK175" s="37"/>
      <c r="BL175" s="37"/>
      <c r="BM175" s="37"/>
      <c r="BN175" s="35"/>
      <c r="BO175" s="35"/>
      <c r="BP175" s="35"/>
      <c r="BQ175" s="35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</row>
    <row r="176" spans="20:148" x14ac:dyDescent="0.25">
      <c r="T176" s="32"/>
      <c r="U176" s="33" t="s">
        <v>4</v>
      </c>
      <c r="V176" s="36"/>
      <c r="W176" s="36"/>
      <c r="X176" s="36"/>
      <c r="Y176" s="36"/>
      <c r="Z176" s="36"/>
      <c r="AA176" s="36">
        <v>0.38</v>
      </c>
      <c r="AB176" s="36">
        <v>0.39</v>
      </c>
      <c r="AC176" s="36">
        <v>0.34</v>
      </c>
      <c r="AD176" s="36">
        <v>0.23</v>
      </c>
      <c r="AE176" s="36">
        <v>0.37</v>
      </c>
      <c r="AF176" s="36">
        <v>0.36</v>
      </c>
      <c r="AG176" s="37">
        <v>0.2839506172839506</v>
      </c>
      <c r="AH176" s="37">
        <v>0.32941176470588235</v>
      </c>
      <c r="AI176" s="37">
        <v>0.31764705882352939</v>
      </c>
      <c r="AJ176" s="36">
        <v>0.28205128205128205</v>
      </c>
      <c r="AK176" s="37">
        <v>0.30769230769230771</v>
      </c>
      <c r="AL176" s="37">
        <v>0.33333333333333331</v>
      </c>
      <c r="AM176" s="37">
        <v>0.32673267326732675</v>
      </c>
      <c r="AN176" s="37">
        <v>0.29126213592233008</v>
      </c>
      <c r="AO176" s="37">
        <v>0.31168831168831168</v>
      </c>
      <c r="AP176" s="37">
        <v>0.39393939393939392</v>
      </c>
      <c r="AQ176" s="37">
        <v>0.38181818181818183</v>
      </c>
      <c r="AR176" s="37">
        <v>0.34146341463414637</v>
      </c>
      <c r="AS176" s="37">
        <v>0.33333333333333331</v>
      </c>
      <c r="AT176" s="37">
        <v>0.37383177570093457</v>
      </c>
      <c r="AU176" s="37">
        <v>0.37623762376237624</v>
      </c>
      <c r="AV176" s="37">
        <v>0.36666666666666664</v>
      </c>
      <c r="AW176" s="37">
        <v>0.3783783783783784</v>
      </c>
      <c r="AX176" s="37">
        <v>0.36170212765957449</v>
      </c>
      <c r="AY176" s="37">
        <v>0.31428571428571428</v>
      </c>
      <c r="AZ176" s="37">
        <v>0.30337078651685395</v>
      </c>
      <c r="BA176" s="37">
        <v>0.42708333333333331</v>
      </c>
      <c r="BB176" s="37">
        <v>0.34677419354838712</v>
      </c>
      <c r="BC176" s="37">
        <v>0.33576642335766421</v>
      </c>
      <c r="BD176" s="37">
        <v>0.36974789915966388</v>
      </c>
      <c r="BE176" s="37">
        <v>0.41584158415841582</v>
      </c>
      <c r="BF176" s="37">
        <v>0.3984375</v>
      </c>
      <c r="BG176" s="37">
        <v>0.36296296296296299</v>
      </c>
      <c r="BH176" s="37"/>
      <c r="BI176" s="37"/>
      <c r="BJ176" s="37"/>
      <c r="BK176" s="37"/>
      <c r="BL176" s="37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</row>
    <row r="177" spans="1:148" x14ac:dyDescent="0.25">
      <c r="T177" s="32"/>
      <c r="U177" s="33" t="s">
        <v>64</v>
      </c>
      <c r="V177" s="36"/>
      <c r="W177" s="36"/>
      <c r="X177" s="36"/>
      <c r="Y177" s="36"/>
      <c r="Z177" s="36"/>
      <c r="AA177" s="36">
        <v>0</v>
      </c>
      <c r="AB177" s="36">
        <v>0</v>
      </c>
      <c r="AC177" s="36">
        <v>0</v>
      </c>
      <c r="AD177" s="36">
        <v>0</v>
      </c>
      <c r="AE177" s="36">
        <v>0</v>
      </c>
      <c r="AF177" s="36">
        <v>0</v>
      </c>
      <c r="AG177" s="37">
        <v>0</v>
      </c>
      <c r="AH177" s="37">
        <v>0.27</v>
      </c>
      <c r="AI177" s="37">
        <v>0.21</v>
      </c>
      <c r="AJ177" s="36">
        <v>0.23604060913705585</v>
      </c>
      <c r="AK177" s="37">
        <v>0.22519083969465647</v>
      </c>
      <c r="AL177" s="37">
        <v>0.24489795918367346</v>
      </c>
      <c r="AM177" s="37">
        <v>0.27515723270440251</v>
      </c>
      <c r="AN177" s="37">
        <v>0.1853997682502897</v>
      </c>
      <c r="AO177" s="37">
        <v>0.18362573099415205</v>
      </c>
      <c r="AP177" s="37">
        <v>0.30779220779220778</v>
      </c>
      <c r="AQ177" s="37">
        <v>0.51017811704834604</v>
      </c>
      <c r="AR177" s="37">
        <v>0.49017038007863695</v>
      </c>
      <c r="AS177" s="37">
        <v>0.50436953807740326</v>
      </c>
      <c r="AT177" s="37"/>
      <c r="AU177" s="37"/>
      <c r="AV177" s="37"/>
      <c r="AW177" s="37"/>
      <c r="AX177" s="37"/>
      <c r="AY177" s="37"/>
      <c r="AZ177" s="37"/>
      <c r="BA177" s="37"/>
      <c r="BB177" s="37">
        <v>0.5</v>
      </c>
      <c r="BC177" s="37">
        <v>0.66666666666666663</v>
      </c>
      <c r="BD177" s="37">
        <v>0.8</v>
      </c>
      <c r="BE177" s="37">
        <v>0.5</v>
      </c>
      <c r="BF177" s="37">
        <v>0.16666666666666666</v>
      </c>
      <c r="BG177" s="37">
        <v>0.14285714285714285</v>
      </c>
      <c r="BH177" s="37"/>
      <c r="BI177" s="37"/>
      <c r="BJ177" s="37"/>
      <c r="BK177" s="37"/>
      <c r="BL177" s="37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</row>
    <row r="178" spans="1:148" x14ac:dyDescent="0.25">
      <c r="T178" s="32"/>
      <c r="U178" s="33" t="s">
        <v>38</v>
      </c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7"/>
      <c r="AH178" s="37"/>
      <c r="AI178" s="37"/>
      <c r="AJ178" s="37"/>
      <c r="AK178" s="37"/>
      <c r="AL178" s="37"/>
      <c r="AM178" s="37"/>
      <c r="AN178" s="37">
        <v>0</v>
      </c>
      <c r="AO178" s="37">
        <v>0</v>
      </c>
      <c r="AP178" s="37">
        <v>0</v>
      </c>
      <c r="AQ178" s="37">
        <v>0</v>
      </c>
      <c r="AR178" s="37">
        <v>0</v>
      </c>
      <c r="AS178" s="37">
        <v>0.5</v>
      </c>
      <c r="AT178" s="37">
        <v>0</v>
      </c>
      <c r="AU178" s="37">
        <v>0</v>
      </c>
      <c r="AV178" s="37">
        <v>1</v>
      </c>
      <c r="AW178" s="37">
        <v>1</v>
      </c>
      <c r="AX178" s="37">
        <v>0</v>
      </c>
      <c r="AY178" s="37">
        <v>0</v>
      </c>
      <c r="AZ178" s="37">
        <v>0.25</v>
      </c>
      <c r="BA178" s="37">
        <v>0.25</v>
      </c>
      <c r="BB178" s="37">
        <v>0.5</v>
      </c>
      <c r="BC178" s="37">
        <v>0.25</v>
      </c>
      <c r="BD178" s="37">
        <v>0.33333333333333331</v>
      </c>
      <c r="BE178" s="37">
        <v>0</v>
      </c>
      <c r="BF178" s="37">
        <v>0</v>
      </c>
      <c r="BG178" s="37">
        <v>0</v>
      </c>
      <c r="BH178" s="37"/>
      <c r="BI178" s="37"/>
      <c r="BJ178" s="37"/>
      <c r="BK178" s="37"/>
      <c r="BL178" s="37"/>
      <c r="BM178" s="35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</row>
    <row r="179" spans="1:148" x14ac:dyDescent="0.25">
      <c r="T179" s="32"/>
      <c r="U179" s="33" t="s">
        <v>3</v>
      </c>
      <c r="V179" s="36"/>
      <c r="W179" s="36"/>
      <c r="X179" s="36"/>
      <c r="Y179" s="36"/>
      <c r="Z179" s="36"/>
      <c r="AA179" s="36">
        <v>0.48</v>
      </c>
      <c r="AB179" s="36">
        <v>0.45</v>
      </c>
      <c r="AC179" s="36">
        <v>0.62</v>
      </c>
      <c r="AD179" s="36">
        <v>0.57999999999999996</v>
      </c>
      <c r="AE179" s="36">
        <v>0.5</v>
      </c>
      <c r="AF179" s="36">
        <v>0.5</v>
      </c>
      <c r="AG179" s="37">
        <v>0.52</v>
      </c>
      <c r="AH179" s="37">
        <v>0.45454545454545453</v>
      </c>
      <c r="AI179" s="37">
        <v>0.52380952380952384</v>
      </c>
      <c r="AJ179" s="36">
        <v>0.4</v>
      </c>
      <c r="AK179" s="37">
        <v>0.54166666666666663</v>
      </c>
      <c r="AL179" s="37">
        <v>0.6</v>
      </c>
      <c r="AM179" s="37">
        <v>0.47826086956521741</v>
      </c>
      <c r="AN179" s="37">
        <v>0.42857142857142855</v>
      </c>
      <c r="AO179" s="37">
        <v>0.66666666666666663</v>
      </c>
      <c r="AP179" s="37">
        <v>0.53333333333333333</v>
      </c>
      <c r="AQ179" s="37">
        <v>0.39130434782608697</v>
      </c>
      <c r="AR179" s="37">
        <v>0.4</v>
      </c>
      <c r="AS179" s="37">
        <v>0.625</v>
      </c>
      <c r="AT179" s="37">
        <v>0.61111111111111116</v>
      </c>
      <c r="AU179" s="37">
        <v>0.35294117647058826</v>
      </c>
      <c r="AV179" s="37">
        <v>0.6428571428571429</v>
      </c>
      <c r="AW179" s="37">
        <v>0.53846153846153844</v>
      </c>
      <c r="AX179" s="37">
        <v>0.6428571428571429</v>
      </c>
      <c r="AY179" s="37">
        <v>0.58823529411764708</v>
      </c>
      <c r="AZ179" s="37">
        <v>0.58333333333333337</v>
      </c>
      <c r="BA179" s="37">
        <v>0.36842105263157893</v>
      </c>
      <c r="BB179" s="37">
        <v>0.52631578947368418</v>
      </c>
      <c r="BC179" s="37">
        <v>0.5</v>
      </c>
      <c r="BD179" s="37">
        <v>0.61904761904761907</v>
      </c>
      <c r="BE179" s="37">
        <v>0.41379310344827586</v>
      </c>
      <c r="BF179" s="37">
        <v>0.40909090909090912</v>
      </c>
      <c r="BG179" s="37">
        <v>0.5714285714285714</v>
      </c>
      <c r="BH179" s="37"/>
      <c r="BI179" s="37"/>
      <c r="BJ179" s="37"/>
      <c r="BK179" s="37"/>
      <c r="BL179" s="37"/>
      <c r="BM179" s="37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</row>
    <row r="180" spans="1:148" x14ac:dyDescent="0.25">
      <c r="T180" s="32"/>
      <c r="U180" s="33" t="s">
        <v>2</v>
      </c>
      <c r="V180" s="36"/>
      <c r="W180" s="36"/>
      <c r="X180" s="36"/>
      <c r="Y180" s="36"/>
      <c r="Z180" s="36"/>
      <c r="AA180" s="36">
        <v>0.31</v>
      </c>
      <c r="AB180" s="36">
        <v>0.48</v>
      </c>
      <c r="AC180" s="36">
        <v>0.33</v>
      </c>
      <c r="AD180" s="36">
        <v>0.44</v>
      </c>
      <c r="AE180" s="36">
        <v>0.36</v>
      </c>
      <c r="AF180" s="36">
        <v>0.41</v>
      </c>
      <c r="AG180" s="37">
        <v>0.44117647058823528</v>
      </c>
      <c r="AH180" s="37">
        <v>0.39215686274509803</v>
      </c>
      <c r="AI180" s="37">
        <v>0.34615384615384615</v>
      </c>
      <c r="AJ180" s="36">
        <v>0.31481481481481483</v>
      </c>
      <c r="AK180" s="37">
        <v>0.32692307692307693</v>
      </c>
      <c r="AL180" s="37">
        <v>0.39215686274509803</v>
      </c>
      <c r="AM180" s="37">
        <v>0.47727272727272729</v>
      </c>
      <c r="AN180" s="37">
        <v>0.41304347826086957</v>
      </c>
      <c r="AO180" s="37">
        <v>0.45454545454545453</v>
      </c>
      <c r="AP180" s="37">
        <v>0.48979591836734693</v>
      </c>
      <c r="AQ180" s="37">
        <v>0.34</v>
      </c>
      <c r="AR180" s="37">
        <v>0.45238095238095238</v>
      </c>
      <c r="AS180" s="37">
        <v>0.39130434782608697</v>
      </c>
      <c r="AT180" s="37">
        <v>0.36363636363636365</v>
      </c>
      <c r="AU180" s="37">
        <v>0.44444444444444442</v>
      </c>
      <c r="AV180" s="37">
        <v>0.54545454545454541</v>
      </c>
      <c r="AW180" s="37">
        <v>0.41025641025641024</v>
      </c>
      <c r="AX180" s="37">
        <v>0.51111111111111107</v>
      </c>
      <c r="AY180" s="37">
        <v>0.41025641025641024</v>
      </c>
      <c r="AZ180" s="37">
        <v>0.49056603773584906</v>
      </c>
      <c r="BA180" s="37">
        <v>0.44230769230769229</v>
      </c>
      <c r="BB180" s="37">
        <v>0.40350877192982454</v>
      </c>
      <c r="BC180" s="37">
        <v>0.35555555555555557</v>
      </c>
      <c r="BD180" s="37">
        <v>0.44444444444444442</v>
      </c>
      <c r="BE180" s="37">
        <v>0.42222222222222222</v>
      </c>
      <c r="BF180" s="37">
        <v>0.41860465116279072</v>
      </c>
      <c r="BG180" s="37">
        <v>0.5</v>
      </c>
      <c r="BH180" s="37"/>
      <c r="BI180" s="37"/>
      <c r="BJ180" s="37"/>
      <c r="BK180" s="37"/>
      <c r="BL180" s="37"/>
      <c r="BM180" s="37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</row>
    <row r="181" spans="1:148" x14ac:dyDescent="0.25">
      <c r="T181" s="32"/>
      <c r="U181" s="33" t="s">
        <v>0</v>
      </c>
      <c r="V181" s="36"/>
      <c r="W181" s="36"/>
      <c r="X181" s="36"/>
      <c r="Y181" s="36"/>
      <c r="Z181" s="36"/>
      <c r="AA181" s="36">
        <v>0.46</v>
      </c>
      <c r="AB181" s="36">
        <v>0.48</v>
      </c>
      <c r="AC181" s="36">
        <v>0.46</v>
      </c>
      <c r="AD181" s="36">
        <v>0.38</v>
      </c>
      <c r="AE181" s="36">
        <v>0.44</v>
      </c>
      <c r="AF181" s="36">
        <v>0.44</v>
      </c>
      <c r="AG181" s="37">
        <v>0.45588235294117646</v>
      </c>
      <c r="AH181" s="36">
        <v>0.52</v>
      </c>
      <c r="AI181" s="36">
        <v>0.53</v>
      </c>
      <c r="AJ181" s="36">
        <v>0.38666666666666666</v>
      </c>
      <c r="AK181" s="37">
        <v>0.43181818181818182</v>
      </c>
      <c r="AL181" s="37">
        <v>0.51249999999999996</v>
      </c>
      <c r="AM181" s="37">
        <v>0.45945945945945948</v>
      </c>
      <c r="AN181" s="37">
        <v>0.39436619718309857</v>
      </c>
      <c r="AO181" s="37">
        <v>0.45614035087719296</v>
      </c>
      <c r="AP181" s="37">
        <v>0.56060606060606055</v>
      </c>
      <c r="AQ181" s="37">
        <v>0.43421052631578949</v>
      </c>
      <c r="AR181" s="37">
        <v>0.45454545454545453</v>
      </c>
      <c r="AS181" s="37">
        <v>0.44444444444444442</v>
      </c>
      <c r="AT181" s="37">
        <v>0.41489361702127658</v>
      </c>
      <c r="AU181" s="37">
        <v>0.43434343434343436</v>
      </c>
      <c r="AV181" s="37">
        <v>0.41121495327102803</v>
      </c>
      <c r="AW181" s="37">
        <v>0.42222222222222222</v>
      </c>
      <c r="AX181" s="37">
        <v>0.43877551020408162</v>
      </c>
      <c r="AY181" s="37">
        <v>0.45555555555555555</v>
      </c>
      <c r="AZ181" s="37">
        <v>0.34408602150537637</v>
      </c>
      <c r="BA181" s="37">
        <v>0.40659340659340659</v>
      </c>
      <c r="BB181" s="37">
        <v>0.40860215053763443</v>
      </c>
      <c r="BC181" s="37">
        <v>0.38775510204081631</v>
      </c>
      <c r="BD181" s="37">
        <v>0.42</v>
      </c>
      <c r="BE181" s="37">
        <v>0.47572815533980584</v>
      </c>
      <c r="BF181" s="37">
        <v>0.41803278688524592</v>
      </c>
      <c r="BG181" s="37">
        <v>0.38613861386138615</v>
      </c>
      <c r="BH181" s="37"/>
      <c r="BI181" s="37"/>
      <c r="BJ181" s="37"/>
      <c r="BK181" s="37"/>
      <c r="BL181" s="37"/>
      <c r="BM181" s="37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</row>
    <row r="182" spans="1:148" x14ac:dyDescent="0.25">
      <c r="T182" s="32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</row>
    <row r="183" spans="1:148" x14ac:dyDescent="0.25">
      <c r="T183" s="32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7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7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</row>
    <row r="184" spans="1:148" x14ac:dyDescent="0.25">
      <c r="T184" s="32"/>
      <c r="U184" s="33" t="s">
        <v>13</v>
      </c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7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7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</row>
    <row r="185" spans="1:148" x14ac:dyDescent="0.25">
      <c r="T185" s="32"/>
      <c r="U185" s="33"/>
      <c r="V185" s="35">
        <v>43101</v>
      </c>
      <c r="W185" s="35">
        <v>43132</v>
      </c>
      <c r="X185" s="35">
        <v>43160</v>
      </c>
      <c r="Y185" s="35">
        <v>43191</v>
      </c>
      <c r="Z185" s="35">
        <v>43221</v>
      </c>
      <c r="AA185" s="35">
        <v>43252</v>
      </c>
      <c r="AB185" s="35">
        <v>43282</v>
      </c>
      <c r="AC185" s="35">
        <v>43313</v>
      </c>
      <c r="AD185" s="35">
        <v>43344</v>
      </c>
      <c r="AE185" s="35">
        <v>43374</v>
      </c>
      <c r="AF185" s="35">
        <v>43405</v>
      </c>
      <c r="AG185" s="35">
        <v>43435</v>
      </c>
      <c r="AH185" s="35">
        <v>43466</v>
      </c>
      <c r="AI185" s="35">
        <v>43497</v>
      </c>
      <c r="AJ185" s="35">
        <v>43525</v>
      </c>
      <c r="AK185" s="35">
        <v>43556</v>
      </c>
      <c r="AL185" s="35">
        <v>43586</v>
      </c>
      <c r="AM185" s="35">
        <v>43617</v>
      </c>
      <c r="AN185" s="35">
        <v>43647</v>
      </c>
      <c r="AO185" s="35">
        <v>43678</v>
      </c>
      <c r="AP185" s="35">
        <v>43709</v>
      </c>
      <c r="AQ185" s="35">
        <v>43739</v>
      </c>
      <c r="AR185" s="35">
        <v>43770</v>
      </c>
      <c r="AS185" s="35">
        <v>43800</v>
      </c>
      <c r="AT185" s="35">
        <v>43831</v>
      </c>
      <c r="AU185" s="35">
        <v>43862</v>
      </c>
      <c r="AV185" s="35">
        <v>43891</v>
      </c>
      <c r="AW185" s="35">
        <v>43922</v>
      </c>
      <c r="AX185" s="35">
        <v>43952</v>
      </c>
      <c r="AY185" s="35">
        <v>43983</v>
      </c>
      <c r="AZ185" s="35">
        <v>44013</v>
      </c>
      <c r="BA185" s="35">
        <v>44227</v>
      </c>
      <c r="BB185" s="35">
        <v>44228</v>
      </c>
      <c r="BC185" s="35">
        <v>44256</v>
      </c>
      <c r="BD185" s="35">
        <v>44287</v>
      </c>
      <c r="BE185" s="35">
        <v>44317</v>
      </c>
      <c r="BF185" s="35">
        <v>44348</v>
      </c>
      <c r="BG185" s="35">
        <v>44378</v>
      </c>
      <c r="BH185" s="35">
        <v>44409</v>
      </c>
      <c r="BI185" s="35">
        <v>44440</v>
      </c>
      <c r="BJ185" s="35">
        <v>44470</v>
      </c>
      <c r="BK185" s="35">
        <v>44501</v>
      </c>
      <c r="BL185" s="35">
        <v>44531</v>
      </c>
      <c r="BM185" s="37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</row>
    <row r="186" spans="1:148" x14ac:dyDescent="0.25">
      <c r="T186" s="32"/>
      <c r="U186" s="33" t="s">
        <v>12</v>
      </c>
      <c r="V186" s="36"/>
      <c r="W186" s="36"/>
      <c r="X186" s="36"/>
      <c r="Y186" s="36"/>
      <c r="Z186" s="36"/>
      <c r="AA186" s="36">
        <v>0.64</v>
      </c>
      <c r="AB186" s="36">
        <v>0.69</v>
      </c>
      <c r="AC186" s="36">
        <v>0.59</v>
      </c>
      <c r="AD186" s="36">
        <v>0.5</v>
      </c>
      <c r="AE186" s="36">
        <v>0.52</v>
      </c>
      <c r="AF186" s="36">
        <v>0.52</v>
      </c>
      <c r="AG186" s="37">
        <v>0.5</v>
      </c>
      <c r="AH186" s="37">
        <v>0.5357142857142857</v>
      </c>
      <c r="AI186" s="37">
        <v>0.61290322580645162</v>
      </c>
      <c r="AJ186" s="36">
        <v>0.4375</v>
      </c>
      <c r="AK186" s="37">
        <v>0.6</v>
      </c>
      <c r="AL186" s="37">
        <v>0.55555555555555558</v>
      </c>
      <c r="AM186" s="37">
        <v>0.53846153846153844</v>
      </c>
      <c r="AN186" s="37">
        <v>0.38636363636363635</v>
      </c>
      <c r="AO186" s="37">
        <v>0.5357142857142857</v>
      </c>
      <c r="AP186" s="37">
        <v>0.40909090909090912</v>
      </c>
      <c r="AQ186" s="37">
        <v>0.46666666666666667</v>
      </c>
      <c r="AR186" s="37">
        <v>0.4</v>
      </c>
      <c r="AS186" s="37">
        <v>0.42307692307692307</v>
      </c>
      <c r="AT186" s="37">
        <v>0.4</v>
      </c>
      <c r="AU186" s="37">
        <v>0.81818181818181823</v>
      </c>
      <c r="AV186" s="37">
        <v>0.5</v>
      </c>
      <c r="AW186" s="37">
        <v>0.66666666666666663</v>
      </c>
      <c r="AX186" s="37">
        <v>0.4375</v>
      </c>
      <c r="AY186" s="37">
        <v>0.21739130434782608</v>
      </c>
      <c r="AZ186" s="37">
        <v>0.34482758620689657</v>
      </c>
      <c r="BA186" s="37">
        <v>0.5</v>
      </c>
      <c r="BB186" s="37">
        <v>0.53846153846153844</v>
      </c>
      <c r="BC186" s="37">
        <v>0.47058823529411764</v>
      </c>
      <c r="BD186" s="37">
        <v>0.57894736842105265</v>
      </c>
      <c r="BE186" s="37">
        <v>0.44</v>
      </c>
      <c r="BF186" s="37">
        <v>0.47058823529411764</v>
      </c>
      <c r="BG186" s="37">
        <v>0.1111111111111111</v>
      </c>
      <c r="BH186" s="37"/>
      <c r="BI186" s="37"/>
      <c r="BJ186" s="37"/>
      <c r="BK186" s="37"/>
      <c r="BL186" s="37"/>
      <c r="BM186" s="37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</row>
    <row r="187" spans="1:148" x14ac:dyDescent="0.25">
      <c r="T187" s="32"/>
      <c r="U187" s="33" t="s">
        <v>9</v>
      </c>
      <c r="V187" s="36"/>
      <c r="W187" s="36"/>
      <c r="X187" s="36"/>
      <c r="Y187" s="36"/>
      <c r="Z187" s="36"/>
      <c r="AA187" s="36">
        <v>0.17</v>
      </c>
      <c r="AB187" s="36">
        <v>0.33</v>
      </c>
      <c r="AC187" s="36">
        <v>0.35</v>
      </c>
      <c r="AD187" s="36">
        <v>0.37</v>
      </c>
      <c r="AE187" s="36">
        <v>0.3</v>
      </c>
      <c r="AF187" s="36">
        <v>0.21</v>
      </c>
      <c r="AG187" s="37">
        <v>0.5</v>
      </c>
      <c r="AH187" s="37">
        <v>0.13333333333333333</v>
      </c>
      <c r="AI187" s="37">
        <v>0.25</v>
      </c>
      <c r="AJ187" s="36">
        <v>0.625</v>
      </c>
      <c r="AK187" s="37">
        <v>0.2857142857142857</v>
      </c>
      <c r="AL187" s="37">
        <v>0.54545454545454541</v>
      </c>
      <c r="AM187" s="37">
        <v>0</v>
      </c>
      <c r="AN187" s="37">
        <v>0.3</v>
      </c>
      <c r="AO187" s="37">
        <v>0.54545454545454541</v>
      </c>
      <c r="AP187" s="37">
        <v>0.2857142857142857</v>
      </c>
      <c r="AQ187" s="37">
        <v>0.25</v>
      </c>
      <c r="AR187" s="37">
        <v>0.33333333333333331</v>
      </c>
      <c r="AS187" s="37">
        <v>0</v>
      </c>
      <c r="AT187" s="37">
        <v>0.3</v>
      </c>
      <c r="AU187" s="37">
        <v>0.41666666666666669</v>
      </c>
      <c r="AV187" s="37">
        <v>0.26666666666666666</v>
      </c>
      <c r="AW187" s="37">
        <v>0.5714285714285714</v>
      </c>
      <c r="AX187" s="37">
        <v>0.47368421052631576</v>
      </c>
      <c r="AY187" s="37">
        <v>0.375</v>
      </c>
      <c r="AZ187" s="37">
        <v>0.5625</v>
      </c>
      <c r="BA187" s="37">
        <v>0.66666666666666663</v>
      </c>
      <c r="BB187" s="37">
        <v>0.33333333333333331</v>
      </c>
      <c r="BC187" s="37">
        <v>0.3125</v>
      </c>
      <c r="BD187" s="37">
        <v>0.47058823529411764</v>
      </c>
      <c r="BE187" s="37">
        <v>0.77777777777777779</v>
      </c>
      <c r="BF187" s="37">
        <v>0.5161290322580645</v>
      </c>
      <c r="BG187" s="37">
        <v>0.35294117647058826</v>
      </c>
      <c r="BH187" s="37"/>
      <c r="BI187" s="37"/>
      <c r="BJ187" s="37"/>
      <c r="BK187" s="37"/>
      <c r="BL187" s="37"/>
      <c r="BM187" s="37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</row>
    <row r="188" spans="1:148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32"/>
      <c r="U188" s="33" t="s">
        <v>11</v>
      </c>
      <c r="V188" s="36"/>
      <c r="W188" s="36"/>
      <c r="X188" s="36"/>
      <c r="Y188" s="36"/>
      <c r="Z188" s="36"/>
      <c r="AA188" s="36">
        <v>0.5</v>
      </c>
      <c r="AB188" s="36">
        <v>0.67</v>
      </c>
      <c r="AC188" s="36">
        <v>0.45</v>
      </c>
      <c r="AD188" s="36">
        <v>0.53</v>
      </c>
      <c r="AE188" s="36">
        <v>0.5</v>
      </c>
      <c r="AF188" s="36">
        <v>0.5</v>
      </c>
      <c r="AG188" s="37">
        <v>0.53846153846153844</v>
      </c>
      <c r="AH188" s="37">
        <v>0.35714285714285715</v>
      </c>
      <c r="AI188" s="37">
        <v>0.3125</v>
      </c>
      <c r="AJ188" s="36">
        <v>0.5</v>
      </c>
      <c r="AK188" s="37">
        <v>0.5</v>
      </c>
      <c r="AL188" s="37">
        <v>0.53846153846153844</v>
      </c>
      <c r="AM188" s="37">
        <v>0.58333333333333337</v>
      </c>
      <c r="AN188" s="37">
        <v>0.3</v>
      </c>
      <c r="AO188" s="37">
        <v>0.55555555555555558</v>
      </c>
      <c r="AP188" s="37">
        <v>0.2857142857142857</v>
      </c>
      <c r="AQ188" s="37">
        <v>0.41666666666666669</v>
      </c>
      <c r="AR188" s="37">
        <v>0.54545454545454541</v>
      </c>
      <c r="AS188" s="37">
        <v>0.5</v>
      </c>
      <c r="AT188" s="37"/>
      <c r="AU188" s="37">
        <v>1</v>
      </c>
      <c r="AV188" s="37">
        <v>0</v>
      </c>
      <c r="AW188" s="37"/>
      <c r="AX188" s="37"/>
      <c r="AY188" s="37"/>
      <c r="AZ188" s="37">
        <v>0</v>
      </c>
      <c r="BA188" s="37"/>
      <c r="BB188" s="37"/>
      <c r="BC188" s="37"/>
      <c r="BD188" s="37"/>
      <c r="BE188" s="37">
        <v>0</v>
      </c>
      <c r="BF188" s="37"/>
      <c r="BG188" s="37">
        <v>1</v>
      </c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</row>
    <row r="189" spans="1:148" x14ac:dyDescent="0.25">
      <c r="T189" s="32"/>
      <c r="U189" s="33" t="s">
        <v>10</v>
      </c>
      <c r="V189" s="36"/>
      <c r="W189" s="36"/>
      <c r="X189" s="36"/>
      <c r="Y189" s="36"/>
      <c r="Z189" s="36"/>
      <c r="AA189" s="36">
        <v>0.5</v>
      </c>
      <c r="AB189" s="36">
        <v>0.4</v>
      </c>
      <c r="AC189" s="36">
        <v>0.33</v>
      </c>
      <c r="AD189" s="36">
        <v>0</v>
      </c>
      <c r="AE189" s="36">
        <v>0.5</v>
      </c>
      <c r="AF189" s="36">
        <v>0.67</v>
      </c>
      <c r="AG189" s="37">
        <v>0</v>
      </c>
      <c r="AH189" s="37">
        <v>0.66666666666666663</v>
      </c>
      <c r="AI189" s="37">
        <v>0</v>
      </c>
      <c r="AJ189" s="36">
        <v>0.33333333333333331</v>
      </c>
      <c r="AK189" s="37">
        <v>0.4</v>
      </c>
      <c r="AL189" s="37">
        <v>0.66666666666666663</v>
      </c>
      <c r="AM189" s="37"/>
      <c r="AN189" s="37">
        <v>0.5</v>
      </c>
      <c r="AO189" s="37">
        <v>0.5</v>
      </c>
      <c r="AP189" s="37"/>
      <c r="AQ189" s="37">
        <v>0.42857142857142855</v>
      </c>
      <c r="AR189" s="37">
        <v>1</v>
      </c>
      <c r="AS189" s="37">
        <v>0.66666666666666663</v>
      </c>
      <c r="AT189" s="37">
        <v>0.6</v>
      </c>
      <c r="AU189" s="37">
        <v>0</v>
      </c>
      <c r="AV189" s="37">
        <v>0.25</v>
      </c>
      <c r="AW189" s="37">
        <v>0.33333333333333331</v>
      </c>
      <c r="AX189" s="37">
        <v>1</v>
      </c>
      <c r="AY189" s="37">
        <v>0.66666666666666663</v>
      </c>
      <c r="AZ189" s="37">
        <v>0.25</v>
      </c>
      <c r="BA189" s="37">
        <v>0.16666666666666666</v>
      </c>
      <c r="BB189" s="37">
        <v>0</v>
      </c>
      <c r="BC189" s="37">
        <v>0.5</v>
      </c>
      <c r="BD189" s="37">
        <v>0.5</v>
      </c>
      <c r="BE189" s="37">
        <v>0.625</v>
      </c>
      <c r="BF189" s="37">
        <v>0.33333333333333331</v>
      </c>
      <c r="BG189" s="37">
        <v>0.5</v>
      </c>
      <c r="BH189" s="37"/>
      <c r="BI189" s="37"/>
      <c r="BJ189" s="37"/>
      <c r="BK189" s="37"/>
      <c r="BL189" s="37"/>
      <c r="BM189" s="37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</row>
    <row r="190" spans="1:148" x14ac:dyDescent="0.25">
      <c r="T190" s="32"/>
      <c r="U190" s="33" t="s">
        <v>8</v>
      </c>
      <c r="V190" s="36"/>
      <c r="W190" s="36"/>
      <c r="X190" s="36"/>
      <c r="Y190" s="36"/>
      <c r="Z190" s="36"/>
      <c r="AA190" s="36">
        <v>0.31</v>
      </c>
      <c r="AB190" s="36">
        <v>0.48</v>
      </c>
      <c r="AC190" s="36">
        <v>0.26</v>
      </c>
      <c r="AD190" s="36">
        <v>0.41</v>
      </c>
      <c r="AE190" s="36">
        <v>0.35</v>
      </c>
      <c r="AF190" s="36">
        <v>0.54</v>
      </c>
      <c r="AG190" s="37">
        <v>0.38461538461538464</v>
      </c>
      <c r="AH190" s="37">
        <v>0.3</v>
      </c>
      <c r="AI190" s="37">
        <v>0.47368421052631576</v>
      </c>
      <c r="AJ190" s="36">
        <v>0.41935483870967744</v>
      </c>
      <c r="AK190" s="37">
        <v>0.35714285714285715</v>
      </c>
      <c r="AL190" s="37">
        <v>0.22727272727272727</v>
      </c>
      <c r="AM190" s="37">
        <v>0.47619047619047616</v>
      </c>
      <c r="AN190" s="37">
        <v>0.41176470588235292</v>
      </c>
      <c r="AO190" s="37">
        <v>0.37931034482758619</v>
      </c>
      <c r="AP190" s="37">
        <v>0.36363636363636365</v>
      </c>
      <c r="AQ190" s="37">
        <v>0.36363636363636365</v>
      </c>
      <c r="AR190" s="37">
        <v>0.38461538461538464</v>
      </c>
      <c r="AS190" s="37">
        <v>0.44444444444444442</v>
      </c>
      <c r="AT190" s="37">
        <v>0.29629629629629628</v>
      </c>
      <c r="AU190" s="37">
        <v>0.33333333333333331</v>
      </c>
      <c r="AV190" s="37">
        <v>0.30769230769230771</v>
      </c>
      <c r="AW190" s="37">
        <v>0.44444444444444442</v>
      </c>
      <c r="AX190" s="37">
        <v>0.53333333333333333</v>
      </c>
      <c r="AY190" s="37">
        <v>0.5714285714285714</v>
      </c>
      <c r="AZ190" s="37">
        <v>0.42857142857142855</v>
      </c>
      <c r="BA190" s="37">
        <v>0.4</v>
      </c>
      <c r="BB190" s="37">
        <v>0.2</v>
      </c>
      <c r="BC190" s="37">
        <v>0.58333333333333337</v>
      </c>
      <c r="BD190" s="37">
        <v>0.33333333333333331</v>
      </c>
      <c r="BE190" s="37">
        <v>0.41666666666666669</v>
      </c>
      <c r="BF190" s="37">
        <v>0.4</v>
      </c>
      <c r="BG190" s="37">
        <v>0.2</v>
      </c>
      <c r="BH190" s="37"/>
      <c r="BI190" s="37"/>
      <c r="BJ190" s="37"/>
      <c r="BK190" s="37"/>
      <c r="BL190" s="37"/>
      <c r="BM190" s="37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</row>
    <row r="191" spans="1:148" x14ac:dyDescent="0.25">
      <c r="T191" s="32"/>
      <c r="U191" s="33" t="s">
        <v>7</v>
      </c>
      <c r="V191" s="36"/>
      <c r="W191" s="36"/>
      <c r="X191" s="36"/>
      <c r="Y191" s="36"/>
      <c r="Z191" s="36"/>
      <c r="AA191" s="36">
        <v>0</v>
      </c>
      <c r="AB191" s="36">
        <v>0</v>
      </c>
      <c r="AC191" s="36">
        <v>0</v>
      </c>
      <c r="AD191" s="36">
        <v>0</v>
      </c>
      <c r="AE191" s="36">
        <v>0.67</v>
      </c>
      <c r="AF191" s="36">
        <v>0</v>
      </c>
      <c r="AG191" s="37">
        <v>0.83333333333333337</v>
      </c>
      <c r="AH191" s="37">
        <v>0.25</v>
      </c>
      <c r="AI191" s="37">
        <v>0.5</v>
      </c>
      <c r="AJ191" s="36">
        <v>0.6</v>
      </c>
      <c r="AK191" s="37">
        <v>0.2</v>
      </c>
      <c r="AL191" s="37">
        <v>0.4</v>
      </c>
      <c r="AM191" s="37">
        <v>1</v>
      </c>
      <c r="AN191" s="37"/>
      <c r="AO191" s="37"/>
      <c r="AP191" s="37">
        <v>0</v>
      </c>
      <c r="AQ191" s="37"/>
      <c r="AR191" s="37"/>
      <c r="AS191" s="37"/>
      <c r="AT191" s="37"/>
      <c r="AU191" s="37">
        <v>1</v>
      </c>
      <c r="AV191" s="37"/>
      <c r="AW191" s="37"/>
      <c r="AX191" s="37">
        <v>0.5</v>
      </c>
      <c r="AY191" s="37"/>
      <c r="AZ191" s="37"/>
      <c r="BA191" s="37">
        <v>1</v>
      </c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</row>
    <row r="192" spans="1:148" x14ac:dyDescent="0.25">
      <c r="T192" s="32"/>
      <c r="U192" s="33" t="s">
        <v>6</v>
      </c>
      <c r="V192" s="36"/>
      <c r="W192" s="36"/>
      <c r="X192" s="36"/>
      <c r="Y192" s="36"/>
      <c r="Z192" s="36"/>
      <c r="AA192" s="36">
        <v>0</v>
      </c>
      <c r="AB192" s="36">
        <v>0.5</v>
      </c>
      <c r="AC192" s="36">
        <v>0.4</v>
      </c>
      <c r="AD192" s="36">
        <v>1</v>
      </c>
      <c r="AE192" s="36">
        <v>0.5</v>
      </c>
      <c r="AF192" s="36">
        <v>0.33</v>
      </c>
      <c r="AG192" s="37">
        <v>0.75</v>
      </c>
      <c r="AH192" s="37">
        <v>0</v>
      </c>
      <c r="AI192" s="37">
        <v>0.33333333333333331</v>
      </c>
      <c r="AJ192" s="36">
        <v>0</v>
      </c>
      <c r="AK192" s="37">
        <v>1</v>
      </c>
      <c r="AL192" s="37">
        <v>0.4</v>
      </c>
      <c r="AM192" s="37">
        <v>0.6</v>
      </c>
      <c r="AN192" s="37">
        <v>0.5</v>
      </c>
      <c r="AO192" s="37">
        <v>0.5</v>
      </c>
      <c r="AP192" s="37">
        <v>0.66666666666666663</v>
      </c>
      <c r="AQ192" s="37">
        <v>0.5</v>
      </c>
      <c r="AR192" s="37">
        <v>0.33333333333333331</v>
      </c>
      <c r="AS192" s="37">
        <v>0</v>
      </c>
      <c r="AT192" s="37">
        <v>0.5</v>
      </c>
      <c r="AU192" s="37">
        <v>0.2857142857142857</v>
      </c>
      <c r="AV192" s="37">
        <v>0.7142857142857143</v>
      </c>
      <c r="AW192" s="37">
        <v>0</v>
      </c>
      <c r="AX192" s="37">
        <v>1</v>
      </c>
      <c r="AY192" s="37">
        <v>0.25</v>
      </c>
      <c r="AZ192" s="37">
        <v>1</v>
      </c>
      <c r="BA192" s="37">
        <v>0.5</v>
      </c>
      <c r="BB192" s="37">
        <v>0</v>
      </c>
      <c r="BC192" s="37">
        <v>0.66666666666666663</v>
      </c>
      <c r="BD192" s="37">
        <v>0.5</v>
      </c>
      <c r="BE192" s="37">
        <v>0</v>
      </c>
      <c r="BF192" s="37">
        <v>0</v>
      </c>
      <c r="BG192" s="37">
        <v>0.2</v>
      </c>
      <c r="BH192" s="37"/>
      <c r="BI192" s="37"/>
      <c r="BJ192" s="37"/>
      <c r="BK192" s="37"/>
      <c r="BL192" s="37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</row>
    <row r="193" spans="20:148" x14ac:dyDescent="0.25">
      <c r="T193" s="32"/>
      <c r="U193" s="33" t="s">
        <v>5</v>
      </c>
      <c r="V193" s="36"/>
      <c r="W193" s="36"/>
      <c r="X193" s="36"/>
      <c r="Y193" s="36"/>
      <c r="Z193" s="36"/>
      <c r="AA193" s="36">
        <v>0.55000000000000004</v>
      </c>
      <c r="AB193" s="36">
        <v>0.53</v>
      </c>
      <c r="AC193" s="36">
        <v>0.65</v>
      </c>
      <c r="AD193" s="36">
        <v>0.56999999999999995</v>
      </c>
      <c r="AE193" s="36">
        <v>0.51</v>
      </c>
      <c r="AF193" s="36">
        <v>0.43</v>
      </c>
      <c r="AG193" s="37">
        <v>0.58139534883720934</v>
      </c>
      <c r="AH193" s="37">
        <v>0.49206349206349204</v>
      </c>
      <c r="AI193" s="37">
        <v>0.34482758620689657</v>
      </c>
      <c r="AJ193" s="36">
        <v>0.42499999999999999</v>
      </c>
      <c r="AK193" s="37">
        <v>0.58571428571428574</v>
      </c>
      <c r="AL193" s="37">
        <v>0.54385964912280704</v>
      </c>
      <c r="AM193" s="37">
        <v>0.5</v>
      </c>
      <c r="AN193" s="37">
        <v>0.50769230769230766</v>
      </c>
      <c r="AO193" s="37">
        <v>0.57692307692307687</v>
      </c>
      <c r="AP193" s="37">
        <v>0.58490566037735847</v>
      </c>
      <c r="AQ193" s="37">
        <v>0.6619718309859155</v>
      </c>
      <c r="AR193" s="37">
        <v>0.63076923076923075</v>
      </c>
      <c r="AS193" s="37">
        <v>0.46052631578947367</v>
      </c>
      <c r="AT193" s="37">
        <v>0.58904109589041098</v>
      </c>
      <c r="AU193" s="37">
        <v>0.63934426229508201</v>
      </c>
      <c r="AV193" s="37">
        <v>0.53333333333333333</v>
      </c>
      <c r="AW193" s="37">
        <v>0.67441860465116277</v>
      </c>
      <c r="AX193" s="37">
        <v>0.45454545454545453</v>
      </c>
      <c r="AY193" s="37">
        <v>0.5</v>
      </c>
      <c r="AZ193" s="37">
        <v>0.4098360655737705</v>
      </c>
      <c r="BA193" s="37">
        <v>0.52830188679245282</v>
      </c>
      <c r="BB193" s="37">
        <v>0.64406779661016944</v>
      </c>
      <c r="BC193" s="37">
        <v>0.70588235294117652</v>
      </c>
      <c r="BD193" s="37">
        <v>0.67741935483870963</v>
      </c>
      <c r="BE193" s="37">
        <v>0.625</v>
      </c>
      <c r="BF193" s="37">
        <v>0.43835616438356162</v>
      </c>
      <c r="BG193" s="37">
        <v>0.49295774647887325</v>
      </c>
      <c r="BH193" s="37"/>
      <c r="BI193" s="37"/>
      <c r="BJ193" s="37"/>
      <c r="BK193" s="37"/>
      <c r="BL193" s="37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</row>
    <row r="194" spans="20:148" x14ac:dyDescent="0.25">
      <c r="T194" s="32"/>
      <c r="U194" s="33" t="s">
        <v>4</v>
      </c>
      <c r="V194" s="36"/>
      <c r="W194" s="36"/>
      <c r="X194" s="36"/>
      <c r="Y194" s="36"/>
      <c r="Z194" s="36"/>
      <c r="AA194" s="36">
        <v>0.73</v>
      </c>
      <c r="AB194" s="36">
        <v>0.52</v>
      </c>
      <c r="AC194" s="36">
        <v>0.56000000000000005</v>
      </c>
      <c r="AD194" s="36">
        <v>0.56999999999999995</v>
      </c>
      <c r="AE194" s="36">
        <v>0.5</v>
      </c>
      <c r="AF194" s="36">
        <v>0.38</v>
      </c>
      <c r="AG194" s="37">
        <v>0.66666666666666663</v>
      </c>
      <c r="AH194" s="37">
        <v>0.48717948717948717</v>
      </c>
      <c r="AI194" s="37">
        <v>0.47619047619047616</v>
      </c>
      <c r="AJ194" s="36">
        <v>0.67391304347826086</v>
      </c>
      <c r="AK194" s="37">
        <v>0.47619047619047616</v>
      </c>
      <c r="AL194" s="37">
        <v>0.51351351351351349</v>
      </c>
      <c r="AM194" s="37">
        <v>0.44736842105263158</v>
      </c>
      <c r="AN194" s="37">
        <v>0.53658536585365857</v>
      </c>
      <c r="AO194" s="37">
        <v>0.41176470588235292</v>
      </c>
      <c r="AP194" s="37">
        <v>0.37037037037037035</v>
      </c>
      <c r="AQ194" s="37">
        <v>0.48888888888888887</v>
      </c>
      <c r="AR194" s="37">
        <v>0.5</v>
      </c>
      <c r="AS194" s="37">
        <v>0.45161290322580644</v>
      </c>
      <c r="AT194" s="37">
        <v>0.5</v>
      </c>
      <c r="AU194" s="37">
        <v>0.40740740740740738</v>
      </c>
      <c r="AV194" s="37">
        <v>0.58333333333333337</v>
      </c>
      <c r="AW194" s="37">
        <v>0.66666666666666663</v>
      </c>
      <c r="AX194" s="37">
        <v>0.47368421052631576</v>
      </c>
      <c r="AY194" s="37">
        <v>0.58333333333333337</v>
      </c>
      <c r="AZ194" s="37">
        <v>0.69230769230769229</v>
      </c>
      <c r="BA194" s="37">
        <v>0.59259259259259256</v>
      </c>
      <c r="BB194" s="37">
        <v>0.7407407407407407</v>
      </c>
      <c r="BC194" s="37">
        <v>0.66666666666666663</v>
      </c>
      <c r="BD194" s="37">
        <v>0.55555555555555558</v>
      </c>
      <c r="BE194" s="37">
        <v>0.60606060606060608</v>
      </c>
      <c r="BF194" s="37">
        <v>0.48837209302325579</v>
      </c>
      <c r="BG194" s="37">
        <v>0.59090909090909094</v>
      </c>
      <c r="BH194" s="37"/>
      <c r="BI194" s="37"/>
      <c r="BJ194" s="37"/>
      <c r="BK194" s="37"/>
      <c r="BL194" s="37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</row>
    <row r="195" spans="20:148" x14ac:dyDescent="0.25">
      <c r="T195" s="32"/>
      <c r="U195" s="33" t="s">
        <v>64</v>
      </c>
      <c r="V195" s="36"/>
      <c r="W195" s="36"/>
      <c r="X195" s="36"/>
      <c r="Y195" s="36"/>
      <c r="Z195" s="36"/>
      <c r="AA195" s="36">
        <v>0</v>
      </c>
      <c r="AB195" s="36">
        <v>0</v>
      </c>
      <c r="AC195" s="36">
        <v>0</v>
      </c>
      <c r="AD195" s="36">
        <v>0</v>
      </c>
      <c r="AE195" s="36">
        <v>0</v>
      </c>
      <c r="AF195" s="36">
        <v>0</v>
      </c>
      <c r="AG195" s="37">
        <v>0</v>
      </c>
      <c r="AH195" s="37">
        <v>0.27</v>
      </c>
      <c r="AI195" s="37">
        <v>0.21</v>
      </c>
      <c r="AJ195" s="36">
        <v>0.23604060913705585</v>
      </c>
      <c r="AK195" s="37">
        <v>0.22519083969465647</v>
      </c>
      <c r="AL195" s="37">
        <v>0.24489795918367346</v>
      </c>
      <c r="AM195" s="37">
        <v>0.27515723270440251</v>
      </c>
      <c r="AN195" s="37">
        <v>0.1853997682502897</v>
      </c>
      <c r="AO195" s="37">
        <v>0.18362573099415205</v>
      </c>
      <c r="AP195" s="37">
        <v>0.30779220779220778</v>
      </c>
      <c r="AQ195" s="37">
        <v>0.51017811704834604</v>
      </c>
      <c r="AR195" s="37">
        <v>0.49017038007863695</v>
      </c>
      <c r="AS195" s="37">
        <v>0.50436953807740326</v>
      </c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>
        <v>1</v>
      </c>
      <c r="BE195" s="37"/>
      <c r="BF195" s="37">
        <v>1</v>
      </c>
      <c r="BG195" s="37">
        <v>0</v>
      </c>
      <c r="BH195" s="37"/>
      <c r="BI195" s="37"/>
      <c r="BJ195" s="37"/>
      <c r="BK195" s="37"/>
      <c r="BL195" s="37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</row>
    <row r="196" spans="20:148" x14ac:dyDescent="0.25">
      <c r="T196" s="32"/>
      <c r="U196" s="33" t="s">
        <v>38</v>
      </c>
      <c r="V196" s="36"/>
      <c r="W196" s="36"/>
      <c r="X196" s="36"/>
      <c r="Y196" s="36"/>
      <c r="Z196" s="36"/>
      <c r="AA196" s="36">
        <v>0</v>
      </c>
      <c r="AB196" s="36">
        <v>0</v>
      </c>
      <c r="AC196" s="36">
        <v>0</v>
      </c>
      <c r="AD196" s="36">
        <v>0</v>
      </c>
      <c r="AE196" s="36">
        <v>0</v>
      </c>
      <c r="AF196" s="36">
        <v>0</v>
      </c>
      <c r="AG196" s="37">
        <v>0</v>
      </c>
      <c r="AH196" s="37">
        <v>0.95</v>
      </c>
      <c r="AI196" s="37">
        <v>0.9</v>
      </c>
      <c r="AJ196" s="36">
        <v>0.95454545454545459</v>
      </c>
      <c r="AK196" s="37">
        <v>0.71875</v>
      </c>
      <c r="AL196" s="37">
        <v>0.8571428571428571</v>
      </c>
      <c r="AM196" s="37">
        <v>0.8571428571428571</v>
      </c>
      <c r="AN196" s="37">
        <v>0.75</v>
      </c>
      <c r="AO196" s="37">
        <v>0.90625</v>
      </c>
      <c r="AP196" s="37">
        <v>0.92</v>
      </c>
      <c r="AQ196" s="37">
        <v>0.95</v>
      </c>
      <c r="AR196" s="37">
        <v>0.79166666666666663</v>
      </c>
      <c r="AS196" s="37">
        <v>1</v>
      </c>
      <c r="AT196" s="37">
        <v>0.79166666666666663</v>
      </c>
      <c r="AU196" s="37">
        <v>0.88</v>
      </c>
      <c r="AV196" s="37">
        <v>0.8</v>
      </c>
      <c r="AW196" s="37">
        <v>0.88888888888888884</v>
      </c>
      <c r="AX196" s="37">
        <v>0.84210526315789469</v>
      </c>
      <c r="AY196" s="37">
        <v>0.84210526315789469</v>
      </c>
      <c r="AZ196" s="37">
        <v>0.75</v>
      </c>
      <c r="BA196" s="37">
        <v>0.9</v>
      </c>
      <c r="BB196" s="37">
        <v>0.84210526315789469</v>
      </c>
      <c r="BC196" s="37">
        <v>0.78260869565217395</v>
      </c>
      <c r="BD196" s="37">
        <v>0.61538461538461542</v>
      </c>
      <c r="BE196" s="37">
        <v>0.94444444444444442</v>
      </c>
      <c r="BF196" s="37">
        <v>0.75757575757575757</v>
      </c>
      <c r="BG196" s="37">
        <v>0.5714285714285714</v>
      </c>
      <c r="BH196" s="37"/>
      <c r="BI196" s="37"/>
      <c r="BJ196" s="37"/>
      <c r="BK196" s="37"/>
      <c r="BL196" s="37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</row>
    <row r="197" spans="20:148" x14ac:dyDescent="0.25">
      <c r="T197" s="32"/>
      <c r="U197" s="33" t="s">
        <v>3</v>
      </c>
      <c r="V197" s="36"/>
      <c r="W197" s="36"/>
      <c r="X197" s="36"/>
      <c r="Y197" s="36"/>
      <c r="Z197" s="36"/>
      <c r="AA197" s="36">
        <v>0.5</v>
      </c>
      <c r="AB197" s="36">
        <v>1</v>
      </c>
      <c r="AC197" s="36">
        <v>0.5</v>
      </c>
      <c r="AD197" s="36">
        <v>1</v>
      </c>
      <c r="AE197" s="36">
        <v>0.75</v>
      </c>
      <c r="AF197" s="36">
        <v>0</v>
      </c>
      <c r="AG197" s="37">
        <v>0.8</v>
      </c>
      <c r="AH197" s="37">
        <v>0.5</v>
      </c>
      <c r="AI197" s="37">
        <v>0.5</v>
      </c>
      <c r="AJ197" s="36">
        <v>0.375</v>
      </c>
      <c r="AK197" s="37">
        <v>0.75</v>
      </c>
      <c r="AL197" s="37">
        <v>0.5714285714285714</v>
      </c>
      <c r="AM197" s="37">
        <v>0.38461538461538464</v>
      </c>
      <c r="AN197" s="37">
        <v>0.61538461538461542</v>
      </c>
      <c r="AO197" s="37">
        <v>0.5</v>
      </c>
      <c r="AP197" s="37">
        <v>0.25</v>
      </c>
      <c r="AQ197" s="37">
        <v>0.6</v>
      </c>
      <c r="AR197" s="37">
        <v>0.42857142857142855</v>
      </c>
      <c r="AS197" s="37">
        <v>0.33333333333333331</v>
      </c>
      <c r="AT197" s="37">
        <v>0.2</v>
      </c>
      <c r="AU197" s="37">
        <v>0.4</v>
      </c>
      <c r="AV197" s="37">
        <v>0.75</v>
      </c>
      <c r="AW197" s="37">
        <v>1</v>
      </c>
      <c r="AX197" s="37">
        <v>0.66666666666666663</v>
      </c>
      <c r="AY197" s="37">
        <v>0.5</v>
      </c>
      <c r="AZ197" s="37">
        <v>0.5714285714285714</v>
      </c>
      <c r="BA197" s="37">
        <v>0.5</v>
      </c>
      <c r="BB197" s="37">
        <v>0.75</v>
      </c>
      <c r="BC197" s="37">
        <v>1</v>
      </c>
      <c r="BD197" s="37">
        <v>0</v>
      </c>
      <c r="BE197" s="37">
        <v>0.2857142857142857</v>
      </c>
      <c r="BF197" s="37">
        <v>0.55555555555555558</v>
      </c>
      <c r="BG197" s="37">
        <v>0.5714285714285714</v>
      </c>
      <c r="BH197" s="37"/>
      <c r="BI197" s="37"/>
      <c r="BJ197" s="37"/>
      <c r="BK197" s="37"/>
      <c r="BL197" s="37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</row>
    <row r="198" spans="20:148" x14ac:dyDescent="0.25">
      <c r="T198" s="32"/>
      <c r="U198" s="33" t="s">
        <v>2</v>
      </c>
      <c r="V198" s="36"/>
      <c r="W198" s="36"/>
      <c r="X198" s="36"/>
      <c r="Y198" s="36"/>
      <c r="Z198" s="36"/>
      <c r="AA198" s="36">
        <v>0.38</v>
      </c>
      <c r="AB198" s="36">
        <v>0.5</v>
      </c>
      <c r="AC198" s="36">
        <v>0.48</v>
      </c>
      <c r="AD198" s="36">
        <v>0.6</v>
      </c>
      <c r="AE198" s="36">
        <v>0.28999999999999998</v>
      </c>
      <c r="AF198" s="36">
        <v>0.35</v>
      </c>
      <c r="AG198" s="37">
        <v>0.25</v>
      </c>
      <c r="AH198" s="37">
        <v>0.4</v>
      </c>
      <c r="AI198" s="37">
        <v>0.57894736842105265</v>
      </c>
      <c r="AJ198" s="36">
        <v>0.33333333333333331</v>
      </c>
      <c r="AK198" s="37">
        <v>0.27272727272727271</v>
      </c>
      <c r="AL198" s="37">
        <v>0.26315789473684209</v>
      </c>
      <c r="AM198" s="37">
        <v>0.58823529411764708</v>
      </c>
      <c r="AN198" s="37">
        <v>0.4</v>
      </c>
      <c r="AO198" s="37">
        <v>0.46666666666666667</v>
      </c>
      <c r="AP198" s="37">
        <v>0.31578947368421051</v>
      </c>
      <c r="AQ198" s="37">
        <v>0.25</v>
      </c>
      <c r="AR198" s="37">
        <v>0.2857142857142857</v>
      </c>
      <c r="AS198" s="37">
        <v>0.46666666666666667</v>
      </c>
      <c r="AT198" s="37">
        <v>0.44444444444444442</v>
      </c>
      <c r="AU198" s="37">
        <v>0.54545454545454541</v>
      </c>
      <c r="AV198" s="37">
        <v>0.45454545454545453</v>
      </c>
      <c r="AW198" s="37">
        <v>0.72727272727272729</v>
      </c>
      <c r="AX198" s="37">
        <v>0.63636363636363635</v>
      </c>
      <c r="AY198" s="37">
        <v>0.42857142857142855</v>
      </c>
      <c r="AZ198" s="37">
        <v>0.7142857142857143</v>
      </c>
      <c r="BA198" s="37">
        <v>0.7</v>
      </c>
      <c r="BB198" s="37">
        <v>1</v>
      </c>
      <c r="BC198" s="37">
        <v>0.54545454545454541</v>
      </c>
      <c r="BD198" s="37">
        <v>0.42857142857142855</v>
      </c>
      <c r="BE198" s="37">
        <v>0</v>
      </c>
      <c r="BF198" s="37">
        <v>0.58823529411764708</v>
      </c>
      <c r="BG198" s="37">
        <v>0.375</v>
      </c>
      <c r="BH198" s="37"/>
      <c r="BI198" s="37"/>
      <c r="BJ198" s="37"/>
      <c r="BK198" s="16"/>
      <c r="BL198" s="16"/>
    </row>
    <row r="199" spans="20:148" x14ac:dyDescent="0.25">
      <c r="T199" s="32"/>
      <c r="U199" s="33" t="s">
        <v>0</v>
      </c>
      <c r="V199" s="36"/>
      <c r="W199" s="36"/>
      <c r="X199" s="36"/>
      <c r="Y199" s="36"/>
      <c r="Z199" s="36"/>
      <c r="AA199" s="36">
        <v>0.92</v>
      </c>
      <c r="AB199" s="36">
        <v>0.57999999999999996</v>
      </c>
      <c r="AC199" s="36">
        <v>0.53</v>
      </c>
      <c r="AD199" s="36">
        <v>0.5</v>
      </c>
      <c r="AE199" s="36">
        <v>0.43</v>
      </c>
      <c r="AF199" s="36">
        <v>0.13</v>
      </c>
      <c r="AG199" s="37">
        <v>0.61</v>
      </c>
      <c r="AH199" s="37">
        <v>0.64</v>
      </c>
      <c r="AI199" s="40">
        <v>0.6</v>
      </c>
      <c r="AJ199" s="40">
        <v>0.6333333333333333</v>
      </c>
      <c r="AK199" s="37">
        <v>0.45833333333333331</v>
      </c>
      <c r="AL199" s="37">
        <v>0.41666666666666669</v>
      </c>
      <c r="AM199" s="37">
        <v>0.63157894736842102</v>
      </c>
      <c r="AN199" s="37">
        <v>0.31428571428571428</v>
      </c>
      <c r="AO199" s="37">
        <v>0.45</v>
      </c>
      <c r="AP199" s="37">
        <v>0.75</v>
      </c>
      <c r="AQ199" s="37">
        <v>0.34782608695652173</v>
      </c>
      <c r="AR199" s="37">
        <v>0.35714285714285715</v>
      </c>
      <c r="AS199" s="37">
        <v>0.17647058823529413</v>
      </c>
      <c r="AT199" s="37">
        <v>0.41935483870967744</v>
      </c>
      <c r="AU199" s="37">
        <v>0.40740740740740738</v>
      </c>
      <c r="AV199" s="37">
        <v>0.41176470588235292</v>
      </c>
      <c r="AW199" s="37">
        <v>0.58333333333333337</v>
      </c>
      <c r="AX199" s="37">
        <v>0.5714285714285714</v>
      </c>
      <c r="AY199" s="37">
        <v>0.4375</v>
      </c>
      <c r="AZ199" s="37">
        <v>0.36363636363636365</v>
      </c>
      <c r="BA199" s="37">
        <v>0.45454545454545453</v>
      </c>
      <c r="BB199" s="37">
        <v>0.375</v>
      </c>
      <c r="BC199" s="37">
        <v>0.55555555555555558</v>
      </c>
      <c r="BD199" s="37">
        <v>0.4</v>
      </c>
      <c r="BE199" s="37">
        <v>0.66666666666666663</v>
      </c>
      <c r="BF199" s="37">
        <v>0.34615384615384615</v>
      </c>
      <c r="BG199" s="37">
        <v>0.43478260869565216</v>
      </c>
      <c r="BH199" s="37"/>
      <c r="BI199" s="37"/>
      <c r="BJ199" s="37"/>
      <c r="BK199" s="16"/>
      <c r="BL199" s="16"/>
    </row>
    <row r="200" spans="20:148" x14ac:dyDescent="0.25">
      <c r="T200" s="32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7"/>
      <c r="BB200" s="33"/>
      <c r="BC200" s="33"/>
      <c r="BD200" s="33"/>
      <c r="BE200" s="33"/>
      <c r="BF200" s="33"/>
      <c r="BG200" s="33"/>
      <c r="BH200" s="33"/>
      <c r="BI200" s="33"/>
      <c r="BJ200" s="33"/>
    </row>
    <row r="201" spans="20:148" x14ac:dyDescent="0.25">
      <c r="T201" s="32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</row>
    <row r="202" spans="20:148" x14ac:dyDescent="0.25">
      <c r="T202" s="32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</row>
    <row r="203" spans="20:148" x14ac:dyDescent="0.25">
      <c r="T203" s="32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</row>
    <row r="204" spans="20:148" x14ac:dyDescent="0.25">
      <c r="T204" s="32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</row>
    <row r="205" spans="20:148" x14ac:dyDescent="0.25">
      <c r="T205" s="32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</row>
    <row r="206" spans="20:148" x14ac:dyDescent="0.25">
      <c r="T206" s="32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</row>
    <row r="207" spans="20:148" x14ac:dyDescent="0.25">
      <c r="T207" s="32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</row>
    <row r="208" spans="20:148" x14ac:dyDescent="0.25">
      <c r="T208" s="32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</row>
    <row r="209" spans="20:62" x14ac:dyDescent="0.25">
      <c r="T209" s="32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</row>
    <row r="210" spans="20:62" x14ac:dyDescent="0.25">
      <c r="T210" s="32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</row>
    <row r="211" spans="20:62" x14ac:dyDescent="0.25">
      <c r="T211" s="32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</row>
    <row r="212" spans="20:62" x14ac:dyDescent="0.25">
      <c r="T212" s="32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</row>
    <row r="213" spans="20:62" x14ac:dyDescent="0.25">
      <c r="T213" s="32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</row>
    <row r="214" spans="20:62" x14ac:dyDescent="0.25">
      <c r="T214" s="32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</row>
    <row r="215" spans="20:62" x14ac:dyDescent="0.25">
      <c r="T215" s="32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</row>
    <row r="216" spans="20:62" x14ac:dyDescent="0.25">
      <c r="T216" s="32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</row>
    <row r="217" spans="20:62" x14ac:dyDescent="0.25">
      <c r="T217" s="32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</row>
    <row r="218" spans="20:62" x14ac:dyDescent="0.25">
      <c r="T218" s="32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</row>
    <row r="219" spans="20:62" x14ac:dyDescent="0.25">
      <c r="T219" s="32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</row>
    <row r="220" spans="20:62" x14ac:dyDescent="0.25">
      <c r="T220" s="32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</row>
    <row r="221" spans="20:62" x14ac:dyDescent="0.25">
      <c r="T221" s="32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</row>
    <row r="222" spans="20:62" x14ac:dyDescent="0.25">
      <c r="T222" s="32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</row>
    <row r="223" spans="20:62" x14ac:dyDescent="0.25">
      <c r="T223" s="32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</row>
    <row r="224" spans="20:62" x14ac:dyDescent="0.25">
      <c r="T224" s="32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</row>
    <row r="225" spans="20:62" x14ac:dyDescent="0.25">
      <c r="T225" s="32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</row>
    <row r="226" spans="20:62" x14ac:dyDescent="0.25">
      <c r="T226" s="32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</row>
    <row r="227" spans="20:62" x14ac:dyDescent="0.25">
      <c r="T227" s="32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</row>
    <row r="228" spans="20:62" x14ac:dyDescent="0.25">
      <c r="T228" s="32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</row>
    <row r="229" spans="20:62" x14ac:dyDescent="0.25">
      <c r="T229" s="32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</row>
    <row r="230" spans="20:62" x14ac:dyDescent="0.25">
      <c r="T230" s="32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</row>
    <row r="231" spans="20:62" x14ac:dyDescent="0.25">
      <c r="T231" s="32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</row>
    <row r="232" spans="20:62" x14ac:dyDescent="0.25">
      <c r="T232" s="32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</row>
    <row r="233" spans="20:62" x14ac:dyDescent="0.25">
      <c r="T233" s="32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</row>
    <row r="234" spans="20:62" x14ac:dyDescent="0.25">
      <c r="T234" s="32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</row>
    <row r="235" spans="20:62" x14ac:dyDescent="0.25">
      <c r="T235" s="32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G3">
      <formula1>$BT$6:$BT$16</formula1>
    </dataValidation>
    <dataValidation type="list" allowBlank="1" showInputMessage="1" showErrorMessage="1" sqref="B3:E3">
      <formula1>$U$6:$U$19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19" sqref="B19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4" x14ac:dyDescent="0.25">
      <c r="A1" s="20" t="s">
        <v>63</v>
      </c>
      <c r="B1" s="17" t="s">
        <v>12</v>
      </c>
      <c r="D1" t="s">
        <v>62</v>
      </c>
    </row>
    <row r="2" spans="1:4" x14ac:dyDescent="0.25">
      <c r="A2" s="20" t="s">
        <v>61</v>
      </c>
      <c r="B2" s="17" t="s">
        <v>9</v>
      </c>
    </row>
    <row r="3" spans="1:4" x14ac:dyDescent="0.25">
      <c r="A3" s="19" t="s">
        <v>60</v>
      </c>
      <c r="B3" s="17" t="s">
        <v>11</v>
      </c>
    </row>
    <row r="4" spans="1:4" x14ac:dyDescent="0.25">
      <c r="A4" s="20" t="s">
        <v>59</v>
      </c>
      <c r="B4" s="17" t="s">
        <v>10</v>
      </c>
    </row>
    <row r="5" spans="1:4" x14ac:dyDescent="0.25">
      <c r="A5" s="20" t="s">
        <v>58</v>
      </c>
      <c r="B5" s="17" t="s">
        <v>8</v>
      </c>
    </row>
    <row r="6" spans="1:4" x14ac:dyDescent="0.25">
      <c r="A6" s="20" t="s">
        <v>57</v>
      </c>
      <c r="B6" s="17" t="s">
        <v>7</v>
      </c>
    </row>
    <row r="7" spans="1:4" x14ac:dyDescent="0.25">
      <c r="A7" s="20" t="s">
        <v>56</v>
      </c>
      <c r="B7" s="17" t="s">
        <v>6</v>
      </c>
    </row>
    <row r="8" spans="1:4" x14ac:dyDescent="0.25">
      <c r="A8" s="20" t="s">
        <v>55</v>
      </c>
      <c r="B8" s="17" t="s">
        <v>5</v>
      </c>
    </row>
    <row r="9" spans="1:4" x14ac:dyDescent="0.25">
      <c r="A9" s="20" t="s">
        <v>54</v>
      </c>
      <c r="B9" s="17" t="s">
        <v>53</v>
      </c>
    </row>
    <row r="10" spans="1:4" x14ac:dyDescent="0.25">
      <c r="A10" s="20" t="s">
        <v>52</v>
      </c>
      <c r="B10" s="17" t="s">
        <v>4</v>
      </c>
    </row>
    <row r="11" spans="1:4" x14ac:dyDescent="0.25">
      <c r="A11" s="20" t="s">
        <v>51</v>
      </c>
      <c r="B11" s="17" t="s">
        <v>38</v>
      </c>
    </row>
    <row r="12" spans="1:4" x14ac:dyDescent="0.25">
      <c r="A12" s="20" t="s">
        <v>50</v>
      </c>
      <c r="B12" s="17" t="s">
        <v>3</v>
      </c>
    </row>
    <row r="13" spans="1:4" x14ac:dyDescent="0.25">
      <c r="A13" s="20" t="s">
        <v>49</v>
      </c>
      <c r="B13" s="17" t="s">
        <v>2</v>
      </c>
    </row>
    <row r="14" spans="1:4" x14ac:dyDescent="0.25">
      <c r="A14" s="20" t="s">
        <v>48</v>
      </c>
      <c r="B14" s="17" t="s">
        <v>0</v>
      </c>
    </row>
    <row r="15" spans="1:4" x14ac:dyDescent="0.25">
      <c r="A15" s="18" t="s">
        <v>47</v>
      </c>
      <c r="B15" s="17" t="s">
        <v>40</v>
      </c>
    </row>
    <row r="16" spans="1:4" x14ac:dyDescent="0.25">
      <c r="A16" s="20" t="s">
        <v>46</v>
      </c>
      <c r="B16" s="17" t="s">
        <v>40</v>
      </c>
    </row>
    <row r="17" spans="1:2" x14ac:dyDescent="0.25">
      <c r="A17" s="20" t="s">
        <v>45</v>
      </c>
      <c r="B17" s="17" t="s">
        <v>44</v>
      </c>
    </row>
    <row r="18" spans="1:2" x14ac:dyDescent="0.25">
      <c r="A18" s="20" t="s">
        <v>43</v>
      </c>
      <c r="B18" s="17" t="s">
        <v>42</v>
      </c>
    </row>
    <row r="19" spans="1:2" x14ac:dyDescent="0.25">
      <c r="A19" s="21" t="s">
        <v>65</v>
      </c>
      <c r="B19" s="17" t="s">
        <v>64</v>
      </c>
    </row>
    <row r="20" spans="1:2" x14ac:dyDescent="0.25">
      <c r="A20" s="18" t="s">
        <v>41</v>
      </c>
      <c r="B20" s="17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29" t="s">
        <v>12</v>
      </c>
      <c r="E3" s="31"/>
      <c r="F3" s="1"/>
      <c r="G3" s="29" t="s">
        <v>23</v>
      </c>
      <c r="H3" s="30"/>
      <c r="I3" s="30"/>
      <c r="J3" s="30"/>
      <c r="K3" s="30"/>
      <c r="L3" s="31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2021-08-26T16:45:51Z</dcterms:modified>
</cp:coreProperties>
</file>